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3"/>
  </bookViews>
  <sheets>
    <sheet name="BM-IS" sheetId="1" r:id="rId1"/>
    <sheet name="BM-E" sheetId="2" r:id="rId2"/>
    <sheet name="BM-BS" sheetId="3" r:id="rId3"/>
    <sheet name="BM-CF1" sheetId="4" r:id="rId4"/>
  </sheets>
  <definedNames/>
  <calcPr fullCalcOnLoad="1"/>
</workbook>
</file>

<file path=xl/sharedStrings.xml><?xml version="1.0" encoding="utf-8"?>
<sst xmlns="http://schemas.openxmlformats.org/spreadsheetml/2006/main" count="174" uniqueCount="127">
  <si>
    <t>Gross profit</t>
  </si>
  <si>
    <t>(The figures have not been audited)</t>
  </si>
  <si>
    <t>CONDENSED CONSOLIDATED INCOME STATEMENT</t>
  </si>
  <si>
    <t>CURRENT</t>
  </si>
  <si>
    <t>QUARTER</t>
  </si>
  <si>
    <t>TO DATE</t>
  </si>
  <si>
    <t>RM '000</t>
  </si>
  <si>
    <t>Share of results of associates</t>
  </si>
  <si>
    <t>CONDENSED CONSOLIDATED STATEMENT OF CHANGES IN EQUITY</t>
  </si>
  <si>
    <t>CONDENSED CONSOLIDATED BALANCE SHEET</t>
  </si>
  <si>
    <t>NON-CURRENT ASSETS</t>
  </si>
  <si>
    <t xml:space="preserve"> Property, plant and equipment</t>
  </si>
  <si>
    <t xml:space="preserve"> Net goodwill arising on consolidation</t>
  </si>
  <si>
    <t xml:space="preserve"> Land and development expenditure</t>
  </si>
  <si>
    <t xml:space="preserve"> Other investments</t>
  </si>
  <si>
    <t>Other receivables</t>
  </si>
  <si>
    <t>NET CURRENT ASSETS</t>
  </si>
  <si>
    <t>FINANCED BY:</t>
  </si>
  <si>
    <t>Retained profits</t>
  </si>
  <si>
    <t>Minority interests</t>
  </si>
  <si>
    <t>Retirement benefits</t>
  </si>
  <si>
    <t>Non-current liabilities</t>
  </si>
  <si>
    <t>CONDENSED CONSOLIDATED CASH FLOW STATEMENT</t>
  </si>
  <si>
    <t>Cash and cash equivalents comprise:</t>
  </si>
  <si>
    <t xml:space="preserve">    to certain subsidiaries</t>
  </si>
  <si>
    <t>PERIOD</t>
  </si>
  <si>
    <t>Operating expenses</t>
  </si>
  <si>
    <t xml:space="preserve">(The Condensed Consolidated Statement of Changes in Equity should be read in conjunction with the </t>
  </si>
  <si>
    <t>CURRENT LIABILITIES</t>
  </si>
  <si>
    <t>CURRENT ASSETS</t>
  </si>
  <si>
    <t>Trade receivables</t>
  </si>
  <si>
    <t>Inventories</t>
  </si>
  <si>
    <t>Trade payables</t>
  </si>
  <si>
    <t>Other payables</t>
  </si>
  <si>
    <t>Share capital</t>
  </si>
  <si>
    <t>Share premium</t>
  </si>
  <si>
    <t>Revenue</t>
  </si>
  <si>
    <t>Cost of sales</t>
  </si>
  <si>
    <t>Share Capital</t>
  </si>
  <si>
    <t>Cash and bank balances</t>
  </si>
  <si>
    <t>YEAR</t>
  </si>
  <si>
    <t>PRECEDING</t>
  </si>
  <si>
    <t xml:space="preserve">CORRESPONDING </t>
  </si>
  <si>
    <t>Tax recoverable</t>
  </si>
  <si>
    <t>Total</t>
  </si>
  <si>
    <t>Taxation</t>
  </si>
  <si>
    <t>As at 1 January 2004</t>
  </si>
  <si>
    <t>INDIVIDUAL PERIOD</t>
  </si>
  <si>
    <t>CUMULATIVE PERIOD</t>
  </si>
  <si>
    <t>PERAK CORPORATION BERHAD</t>
  </si>
  <si>
    <t>Shareholders' equity</t>
  </si>
  <si>
    <t xml:space="preserve">PERAK CORPORATION BERHAD </t>
  </si>
  <si>
    <t>(Company no. 210915-U)</t>
  </si>
  <si>
    <t>(Incorporated in Malaysia)</t>
  </si>
  <si>
    <t>AS AT</t>
  </si>
  <si>
    <t>RM'000</t>
  </si>
  <si>
    <t xml:space="preserve"> </t>
  </si>
  <si>
    <t>Profit before taxation</t>
  </si>
  <si>
    <t>Non-operating items (which are investing/financing)</t>
  </si>
  <si>
    <t>Operating profit before working capital changes</t>
  </si>
  <si>
    <t>Other operating expenses paid</t>
  </si>
  <si>
    <t>Interest received</t>
  </si>
  <si>
    <t>Purchase of property, plant and equipment</t>
  </si>
  <si>
    <t>Other investing activities</t>
  </si>
  <si>
    <t>Interest paid</t>
  </si>
  <si>
    <t>Other financing activities</t>
  </si>
  <si>
    <t>Earnings per share (sen)</t>
  </si>
  <si>
    <t>Net Tangible Assets per share (RM)</t>
  </si>
  <si>
    <t>Cash generated from operations</t>
  </si>
  <si>
    <t>Non-cash items</t>
  </si>
  <si>
    <t>Other operating income</t>
  </si>
  <si>
    <t>Profit from operations</t>
  </si>
  <si>
    <t>Finance costs</t>
  </si>
  <si>
    <t>Profit after taxation</t>
  </si>
  <si>
    <t>Net profit for the period</t>
  </si>
  <si>
    <t xml:space="preserve">   Basic</t>
  </si>
  <si>
    <t>Non-distributable</t>
  </si>
  <si>
    <t>Distributable</t>
  </si>
  <si>
    <t>share-premium</t>
  </si>
  <si>
    <t>As at 1 January 2005</t>
  </si>
  <si>
    <t xml:space="preserve">Net profit for the period </t>
  </si>
  <si>
    <t xml:space="preserve"> Annual Financial Report for the year ended 31st December 2004)</t>
  </si>
  <si>
    <t xml:space="preserve"> Investments in associates </t>
  </si>
  <si>
    <t xml:space="preserve"> Deferred tax assets</t>
  </si>
  <si>
    <t>Property development costs</t>
  </si>
  <si>
    <t>Borrowings</t>
  </si>
  <si>
    <t>Tax payable</t>
  </si>
  <si>
    <t>Provision for liabilities</t>
  </si>
  <si>
    <t>Deferred tax liabilities</t>
  </si>
  <si>
    <t>CASH FLOWS FROM OPERATING ACTIVITIES</t>
  </si>
  <si>
    <t>Adjustment for :</t>
  </si>
  <si>
    <t>Working capital changes:</t>
  </si>
  <si>
    <t>Net cash generated from operating activities</t>
  </si>
  <si>
    <t>CASH FLOWS FROM INVESTING ACTIVITIES</t>
  </si>
  <si>
    <t>CASH FLOWS FROM FINANCING ACTIVITIES</t>
  </si>
  <si>
    <t xml:space="preserve">Dividend paid to a subsidiary's corporate shareholder </t>
  </si>
  <si>
    <t>CASH AND CASH EQUIVALENTS AT BEGINNING OF PERIOD</t>
  </si>
  <si>
    <t>CASH AND CASH EQUIVALENTS AT END OF PERIOD</t>
  </si>
  <si>
    <t>Bank overdrafts</t>
  </si>
  <si>
    <t xml:space="preserve">Deposits pledged for guarantees and other banking facilities granted </t>
  </si>
  <si>
    <t>Dividends paid</t>
  </si>
  <si>
    <t>31/12/04</t>
  </si>
  <si>
    <t xml:space="preserve">(The Condensed Consolidated Balance Sheets should be read in conjunction with the Annual </t>
  </si>
  <si>
    <t>FOR THE QUARTER ENDED: 30 SEPTEMBER 2005</t>
  </si>
  <si>
    <t>30/9/05</t>
  </si>
  <si>
    <t>30/9/04</t>
  </si>
  <si>
    <t>FOR THE QUARTER ENDED 30 SEPTEMBER 2005</t>
  </si>
  <si>
    <t>9 months ended 30 September 2005</t>
  </si>
  <si>
    <t>As at 30 September 2005</t>
  </si>
  <si>
    <t>9 months ended 30 September 2004</t>
  </si>
  <si>
    <t xml:space="preserve">As at 30 September 2004 </t>
  </si>
  <si>
    <t>FOR THE NINE MONTHS ENDED 30 SEPTEMBER 2005</t>
  </si>
  <si>
    <t xml:space="preserve">(The Condensed Consolidated Income Statement should be read in conjunction with the Annual Financial </t>
  </si>
  <si>
    <t xml:space="preserve">  Report for the year ended 31st December 2004)</t>
  </si>
  <si>
    <t>Dividends</t>
  </si>
  <si>
    <t>AS AT 30 SEPTEMBER 2005</t>
  </si>
  <si>
    <t xml:space="preserve"> Financial  Report for the year ended 31st December 2004)</t>
  </si>
  <si>
    <t>Decrease  in current assets</t>
  </si>
  <si>
    <t>Increase/(Decrease) in current liabilities</t>
  </si>
  <si>
    <t>Net cash (used in) generated from investing activities</t>
  </si>
  <si>
    <t>Dividend paid</t>
  </si>
  <si>
    <t>Repayment of bank borrowings</t>
  </si>
  <si>
    <t>Net cash used in financing activities</t>
  </si>
  <si>
    <t>NET INCREASE IN CASH AND CASH EQUIVALENTS</t>
  </si>
  <si>
    <t>Cash, bank balances and deposits</t>
  </si>
  <si>
    <t xml:space="preserve">(The Condensed Consolidated Cash Flow Statement should be read in conjunction with the </t>
  </si>
  <si>
    <t xml:space="preserve">  Annual Financial Report for the year ended 31st December 2004)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</si>
</sst>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  <numFmt numFmtId="174" formatCode="_-* #,##0.0_-;\-* #,##0.0_-;_-* &quot;-&quot;??_-;_-@_-"/>
    <numFmt numFmtId="175" formatCode="_-* #,##0_-;\-* #,##0_-;_-* &quot;-&quot;??_-;_-@_-"/>
    <numFmt numFmtId="176" formatCode="_-* ###0.00_-;* #\(##0.00\)_-;_-* &quot;-&quot;??_-;_-@_-"/>
    <numFmt numFmtId="177" formatCode="_(#,##0_);_*\(#,##0\);_(* &quot;-&quot;??_);_(@_)"/>
    <numFmt numFmtId="178" formatCode="_(* #,##0.0_);_(* \(#,##0.0\);_(* &quot;-&quot;??_);_(@_)"/>
    <numFmt numFmtId="179" formatCode="_(* #,##0_);_(* \(#,##0\);_(* &quot;-&quot;??_);_(@_)"/>
    <numFmt numFmtId="180" formatCode="d/m/yy;@"/>
    <numFmt numFmtId="181" formatCode="_(* #,##0_);_(* \(#,##0\);_(* &quot;-&quot;?_);_(@_)"/>
    <numFmt numFmtId="182" formatCode="_(* #,##0.0000_);_(* \(#,##0.0000\);_(* &quot;-&quot;??_);_(@_)"/>
    <numFmt numFmtId="183" formatCode="_-* #,##0_-;\(\ #,##0\)_';_-* &quot;-&quot;??_-;_-@_-"/>
    <numFmt numFmtId="184" formatCode="dd/mm/yy;@"/>
    <numFmt numFmtId="185" formatCode="_-* #,##0.00_-;\(\ #,##0.00\)_';_-* &quot;-&quot;??_-;_-@_-"/>
    <numFmt numFmtId="186" formatCode="_-* #,##0_-;* \(#,##0\)_-;_-* &quot;-&quot;??_-;_-@_-"/>
    <numFmt numFmtId="187" formatCode="_-* #,##0.0_-;\-* #,##0.0_-;_-* &quot;-&quot;?_-;_-@_-"/>
    <numFmt numFmtId="188" formatCode="_-* #,##0_-;\-* #,##0_-;_-* &quot;-&quot;?_-;_-@_-"/>
    <numFmt numFmtId="189" formatCode="_(* #,##0.0_);_(* \(#,##0.0\);_(* &quot;-&quot;?_);_(@_)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15" fontId="6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79" fontId="6" fillId="0" borderId="0" xfId="15" applyNumberFormat="1" applyFont="1" applyAlignment="1">
      <alignment/>
    </xf>
    <xf numFmtId="179" fontId="6" fillId="0" borderId="0" xfId="15" applyNumberFormat="1" applyFont="1" applyBorder="1" applyAlignment="1">
      <alignment/>
    </xf>
    <xf numFmtId="179" fontId="6" fillId="0" borderId="1" xfId="15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9" fontId="6" fillId="0" borderId="0" xfId="15" applyNumberFormat="1" applyFont="1" applyAlignment="1">
      <alignment horizontal="right"/>
    </xf>
    <xf numFmtId="0" fontId="6" fillId="0" borderId="0" xfId="0" applyFont="1" applyBorder="1" applyAlignment="1">
      <alignment/>
    </xf>
    <xf numFmtId="3" fontId="6" fillId="0" borderId="0" xfId="15" applyNumberFormat="1" applyFont="1" applyAlignment="1">
      <alignment/>
    </xf>
    <xf numFmtId="179" fontId="7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79" fontId="6" fillId="0" borderId="0" xfId="0" applyNumberFormat="1" applyFont="1" applyAlignment="1">
      <alignment/>
    </xf>
    <xf numFmtId="179" fontId="6" fillId="0" borderId="0" xfId="0" applyNumberFormat="1" applyFont="1" applyAlignment="1">
      <alignment horizontal="center"/>
    </xf>
    <xf numFmtId="179" fontId="6" fillId="0" borderId="2" xfId="15" applyNumberFormat="1" applyFont="1" applyBorder="1" applyAlignment="1">
      <alignment/>
    </xf>
    <xf numFmtId="179" fontId="6" fillId="0" borderId="3" xfId="15" applyNumberFormat="1" applyFont="1" applyBorder="1" applyAlignment="1">
      <alignment/>
    </xf>
    <xf numFmtId="179" fontId="6" fillId="0" borderId="4" xfId="0" applyNumberFormat="1" applyFont="1" applyBorder="1" applyAlignment="1">
      <alignment/>
    </xf>
    <xf numFmtId="179" fontId="6" fillId="0" borderId="5" xfId="15" applyNumberFormat="1" applyFont="1" applyBorder="1" applyAlignment="1">
      <alignment/>
    </xf>
    <xf numFmtId="179" fontId="6" fillId="0" borderId="4" xfId="15" applyNumberFormat="1" applyFont="1" applyBorder="1" applyAlignment="1">
      <alignment/>
    </xf>
    <xf numFmtId="179" fontId="6" fillId="0" borderId="6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5" fontId="6" fillId="0" borderId="3" xfId="15" applyNumberFormat="1" applyFont="1" applyBorder="1" applyAlignment="1">
      <alignment/>
    </xf>
    <xf numFmtId="175" fontId="6" fillId="0" borderId="7" xfId="15" applyNumberFormat="1" applyFont="1" applyBorder="1" applyAlignment="1">
      <alignment/>
    </xf>
    <xf numFmtId="175" fontId="6" fillId="0" borderId="8" xfId="15" applyNumberFormat="1" applyFont="1" applyBorder="1" applyAlignment="1">
      <alignment/>
    </xf>
    <xf numFmtId="179" fontId="6" fillId="0" borderId="9" xfId="15" applyNumberFormat="1" applyFont="1" applyBorder="1" applyAlignment="1">
      <alignment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" fontId="2" fillId="0" borderId="0" xfId="0" applyNumberFormat="1" applyFont="1" applyFill="1" applyBorder="1" applyAlignment="1">
      <alignment horizontal="right"/>
    </xf>
    <xf numFmtId="183" fontId="6" fillId="0" borderId="0" xfId="15" applyNumberFormat="1" applyFont="1" applyBorder="1" applyAlignment="1">
      <alignment/>
    </xf>
    <xf numFmtId="179" fontId="6" fillId="0" borderId="0" xfId="15" applyNumberFormat="1" applyFont="1" applyFill="1" applyAlignment="1">
      <alignment/>
    </xf>
    <xf numFmtId="179" fontId="6" fillId="0" borderId="0" xfId="15" applyNumberFormat="1" applyFont="1" applyFill="1" applyBorder="1" applyAlignment="1">
      <alignment/>
    </xf>
    <xf numFmtId="179" fontId="6" fillId="0" borderId="10" xfId="15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86" fontId="6" fillId="0" borderId="0" xfId="0" applyNumberFormat="1" applyFont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83" fontId="6" fillId="0" borderId="0" xfId="15" applyNumberFormat="1" applyFont="1" applyFill="1" applyBorder="1" applyAlignment="1">
      <alignment/>
    </xf>
    <xf numFmtId="183" fontId="6" fillId="0" borderId="0" xfId="15" applyNumberFormat="1" applyFont="1" applyFill="1" applyAlignment="1">
      <alignment/>
    </xf>
    <xf numFmtId="1" fontId="6" fillId="0" borderId="0" xfId="0" applyNumberFormat="1" applyFont="1" applyAlignment="1">
      <alignment/>
    </xf>
    <xf numFmtId="183" fontId="6" fillId="0" borderId="10" xfId="0" applyNumberFormat="1" applyFont="1" applyFill="1" applyBorder="1" applyAlignment="1">
      <alignment/>
    </xf>
    <xf numFmtId="183" fontId="6" fillId="0" borderId="0" xfId="15" applyNumberFormat="1" applyFont="1" applyAlignment="1">
      <alignment/>
    </xf>
    <xf numFmtId="179" fontId="9" fillId="0" borderId="0" xfId="15" applyNumberFormat="1" applyFont="1" applyFill="1" applyAlignment="1">
      <alignment/>
    </xf>
    <xf numFmtId="179" fontId="9" fillId="0" borderId="0" xfId="15" applyNumberFormat="1" applyFont="1" applyFill="1" applyBorder="1" applyAlignment="1">
      <alignment/>
    </xf>
    <xf numFmtId="179" fontId="6" fillId="0" borderId="0" xfId="15" applyNumberFormat="1" applyFont="1" applyFill="1" applyBorder="1" applyAlignment="1">
      <alignment horizontal="center"/>
    </xf>
    <xf numFmtId="179" fontId="6" fillId="0" borderId="0" xfId="15" applyNumberFormat="1" applyFont="1" applyBorder="1" applyAlignment="1">
      <alignment horizontal="center"/>
    </xf>
    <xf numFmtId="179" fontId="6" fillId="0" borderId="1" xfId="15" applyNumberFormat="1" applyFont="1" applyBorder="1" applyAlignment="1">
      <alignment horizontal="center"/>
    </xf>
    <xf numFmtId="179" fontId="6" fillId="0" borderId="0" xfId="15" applyNumberFormat="1" applyFont="1" applyAlignment="1">
      <alignment horizontal="center"/>
    </xf>
    <xf numFmtId="0" fontId="6" fillId="0" borderId="1" xfId="0" applyFont="1" applyBorder="1" applyAlignment="1">
      <alignment/>
    </xf>
    <xf numFmtId="179" fontId="6" fillId="0" borderId="11" xfId="15" applyNumberFormat="1" applyFont="1" applyBorder="1" applyAlignment="1">
      <alignment/>
    </xf>
    <xf numFmtId="179" fontId="6" fillId="0" borderId="12" xfId="15" applyNumberFormat="1" applyFont="1" applyBorder="1" applyAlignment="1">
      <alignment/>
    </xf>
    <xf numFmtId="185" fontId="6" fillId="0" borderId="12" xfId="15" applyNumberFormat="1" applyFont="1" applyBorder="1" applyAlignment="1">
      <alignment/>
    </xf>
    <xf numFmtId="43" fontId="6" fillId="0" borderId="0" xfId="15" applyNumberFormat="1" applyFont="1" applyAlignment="1">
      <alignment/>
    </xf>
    <xf numFmtId="175" fontId="6" fillId="0" borderId="13" xfId="15" applyNumberFormat="1" applyFont="1" applyBorder="1" applyAlignment="1">
      <alignment/>
    </xf>
    <xf numFmtId="175" fontId="6" fillId="0" borderId="14" xfId="15" applyNumberFormat="1" applyFont="1" applyBorder="1" applyAlignment="1">
      <alignment/>
    </xf>
    <xf numFmtId="175" fontId="6" fillId="0" borderId="14" xfId="15" applyNumberFormat="1" applyFont="1" applyFill="1" applyBorder="1" applyAlignment="1">
      <alignment/>
    </xf>
    <xf numFmtId="177" fontId="6" fillId="0" borderId="0" xfId="15" applyNumberFormat="1" applyFont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15" xfId="15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5" zoomScaleNormal="75" workbookViewId="0" topLeftCell="A1">
      <selection activeCell="K49" sqref="K49"/>
    </sheetView>
  </sheetViews>
  <sheetFormatPr defaultColWidth="9.140625" defaultRowHeight="12.75"/>
  <cols>
    <col min="1" max="1" width="4.8515625" style="3" customWidth="1"/>
    <col min="2" max="4" width="9.140625" style="3" customWidth="1"/>
    <col min="5" max="5" width="11.00390625" style="3" customWidth="1"/>
    <col min="6" max="6" width="1.421875" style="3" customWidth="1"/>
    <col min="7" max="7" width="20.140625" style="3" customWidth="1"/>
    <col min="8" max="8" width="1.57421875" style="3" customWidth="1"/>
    <col min="9" max="9" width="11.57421875" style="3" customWidth="1"/>
    <col min="10" max="10" width="2.00390625" style="3" customWidth="1"/>
    <col min="11" max="11" width="19.57421875" style="3" customWidth="1"/>
    <col min="12" max="16384" width="9.140625" style="3" customWidth="1"/>
  </cols>
  <sheetData>
    <row r="1" spans="1:14" ht="15">
      <c r="A1" s="1" t="s">
        <v>51</v>
      </c>
      <c r="I1" s="2"/>
      <c r="J1" s="2"/>
      <c r="L1" s="4"/>
      <c r="M1" s="4"/>
      <c r="N1" s="4"/>
    </row>
    <row r="2" spans="1:7" ht="14.25">
      <c r="A2" s="3" t="s">
        <v>52</v>
      </c>
      <c r="G2" s="5"/>
    </row>
    <row r="3" ht="14.25">
      <c r="A3" s="3" t="s">
        <v>53</v>
      </c>
    </row>
    <row r="5" ht="15">
      <c r="A5" s="1" t="s">
        <v>2</v>
      </c>
    </row>
    <row r="6" ht="15">
      <c r="A6" s="1" t="s">
        <v>103</v>
      </c>
    </row>
    <row r="7" spans="1:11" ht="14.25">
      <c r="A7" s="3" t="s">
        <v>1</v>
      </c>
      <c r="G7" s="4"/>
      <c r="H7" s="4"/>
      <c r="I7" s="4"/>
      <c r="J7" s="4"/>
      <c r="K7" s="4"/>
    </row>
    <row r="8" ht="5.25" customHeight="1">
      <c r="A8" s="1"/>
    </row>
    <row r="9" ht="4.5" customHeight="1">
      <c r="A9" s="6"/>
    </row>
    <row r="10" spans="1:12" ht="15">
      <c r="A10" s="1"/>
      <c r="B10" s="1"/>
      <c r="C10" s="1"/>
      <c r="D10" s="1"/>
      <c r="E10" s="77" t="s">
        <v>47</v>
      </c>
      <c r="F10" s="77"/>
      <c r="G10" s="77"/>
      <c r="H10" s="7"/>
      <c r="I10" s="77" t="s">
        <v>48</v>
      </c>
      <c r="J10" s="77"/>
      <c r="K10" s="77"/>
      <c r="L10" s="7"/>
    </row>
    <row r="11" spans="1:12" ht="15">
      <c r="A11" s="1"/>
      <c r="B11" s="1"/>
      <c r="C11" s="1"/>
      <c r="D11" s="1"/>
      <c r="E11" s="7" t="s">
        <v>3</v>
      </c>
      <c r="F11" s="7"/>
      <c r="G11" s="7" t="s">
        <v>41</v>
      </c>
      <c r="H11" s="7"/>
      <c r="I11" s="7" t="s">
        <v>3</v>
      </c>
      <c r="J11" s="7"/>
      <c r="K11" s="7" t="s">
        <v>41</v>
      </c>
      <c r="L11" s="7"/>
    </row>
    <row r="12" spans="1:12" ht="15">
      <c r="A12" s="1"/>
      <c r="B12" s="1"/>
      <c r="C12" s="1"/>
      <c r="D12" s="1"/>
      <c r="E12" s="7" t="s">
        <v>40</v>
      </c>
      <c r="F12" s="7"/>
      <c r="G12" s="8" t="s">
        <v>40</v>
      </c>
      <c r="I12" s="8" t="s">
        <v>40</v>
      </c>
      <c r="J12" s="7"/>
      <c r="K12" s="8" t="s">
        <v>40</v>
      </c>
      <c r="L12" s="7"/>
    </row>
    <row r="13" spans="1:12" ht="15">
      <c r="A13" s="1"/>
      <c r="B13" s="1"/>
      <c r="C13" s="1"/>
      <c r="D13" s="1"/>
      <c r="E13" s="8" t="s">
        <v>4</v>
      </c>
      <c r="F13" s="8"/>
      <c r="G13" s="8" t="s">
        <v>42</v>
      </c>
      <c r="I13" s="8" t="s">
        <v>5</v>
      </c>
      <c r="J13" s="8"/>
      <c r="K13" s="8" t="s">
        <v>42</v>
      </c>
      <c r="L13" s="7"/>
    </row>
    <row r="14" spans="1:12" ht="15">
      <c r="A14" s="1"/>
      <c r="B14" s="1"/>
      <c r="C14" s="1"/>
      <c r="D14" s="1"/>
      <c r="E14" s="8"/>
      <c r="F14" s="8"/>
      <c r="G14" s="8" t="s">
        <v>4</v>
      </c>
      <c r="I14" s="8"/>
      <c r="J14" s="8"/>
      <c r="K14" s="8" t="s">
        <v>25</v>
      </c>
      <c r="L14" s="7"/>
    </row>
    <row r="15" spans="5:12" ht="15">
      <c r="E15" s="9" t="s">
        <v>104</v>
      </c>
      <c r="F15" s="10"/>
      <c r="G15" s="9" t="s">
        <v>105</v>
      </c>
      <c r="I15" s="9" t="s">
        <v>104</v>
      </c>
      <c r="J15" s="10"/>
      <c r="K15" s="9" t="s">
        <v>105</v>
      </c>
      <c r="L15" s="11"/>
    </row>
    <row r="16" spans="5:12" ht="15">
      <c r="E16" s="7" t="s">
        <v>6</v>
      </c>
      <c r="F16" s="7"/>
      <c r="G16" s="7" t="s">
        <v>6</v>
      </c>
      <c r="I16" s="7" t="s">
        <v>6</v>
      </c>
      <c r="J16" s="7"/>
      <c r="K16" s="7" t="s">
        <v>6</v>
      </c>
      <c r="L16" s="11"/>
    </row>
    <row r="17" spans="5:12" ht="14.25">
      <c r="E17" s="11"/>
      <c r="F17" s="11"/>
      <c r="I17" s="11"/>
      <c r="J17" s="11"/>
      <c r="K17" s="11"/>
      <c r="L17" s="12"/>
    </row>
    <row r="18" spans="7:12" ht="15">
      <c r="G18" s="7"/>
      <c r="L18" s="13"/>
    </row>
    <row r="19" spans="2:12" ht="14.25">
      <c r="B19" s="3" t="s">
        <v>36</v>
      </c>
      <c r="E19" s="14">
        <v>19461</v>
      </c>
      <c r="F19" s="14"/>
      <c r="G19" s="14">
        <v>33391</v>
      </c>
      <c r="H19" s="14"/>
      <c r="I19" s="60">
        <v>74814</v>
      </c>
      <c r="J19" s="14"/>
      <c r="K19" s="61">
        <v>96153</v>
      </c>
      <c r="L19" s="13"/>
    </row>
    <row r="20" spans="5:12" ht="14.25">
      <c r="E20" s="13"/>
      <c r="F20" s="13"/>
      <c r="G20" s="13"/>
      <c r="H20" s="13"/>
      <c r="I20" s="13"/>
      <c r="J20" s="13"/>
      <c r="K20" s="13"/>
      <c r="L20" s="13"/>
    </row>
    <row r="21" spans="2:12" ht="14.25">
      <c r="B21" s="3" t="s">
        <v>37</v>
      </c>
      <c r="E21" s="15">
        <v>-8238</v>
      </c>
      <c r="F21" s="13"/>
      <c r="G21" s="15">
        <v>-19990</v>
      </c>
      <c r="H21" s="13"/>
      <c r="I21" s="62">
        <v>-40549</v>
      </c>
      <c r="J21" s="61"/>
      <c r="K21" s="62">
        <v>-59086</v>
      </c>
      <c r="L21" s="13"/>
    </row>
    <row r="22" spans="2:12" ht="14.25">
      <c r="B22" s="3" t="s">
        <v>0</v>
      </c>
      <c r="E22" s="13">
        <f>SUM(E19:E21)</f>
        <v>11223</v>
      </c>
      <c r="F22" s="13"/>
      <c r="G22" s="13">
        <f>SUM(G19:G21)</f>
        <v>13401</v>
      </c>
      <c r="H22" s="13"/>
      <c r="I22" s="13">
        <f>I19+I21</f>
        <v>34265</v>
      </c>
      <c r="J22" s="13"/>
      <c r="K22" s="13">
        <f>K19+K21</f>
        <v>37067</v>
      </c>
      <c r="L22" s="13"/>
    </row>
    <row r="23" spans="5:12" ht="14.25">
      <c r="E23" s="13"/>
      <c r="F23" s="13"/>
      <c r="G23" s="13"/>
      <c r="H23" s="13"/>
      <c r="I23" s="14"/>
      <c r="J23" s="14"/>
      <c r="K23" s="14"/>
      <c r="L23" s="13"/>
    </row>
    <row r="24" spans="1:12" ht="14.25">
      <c r="A24" s="16"/>
      <c r="B24" s="3" t="s">
        <v>70</v>
      </c>
      <c r="E24" s="14">
        <v>458</v>
      </c>
      <c r="F24" s="14"/>
      <c r="G24" s="14">
        <v>1011</v>
      </c>
      <c r="H24" s="13"/>
      <c r="I24" s="61">
        <v>1826</v>
      </c>
      <c r="J24" s="14"/>
      <c r="K24" s="61">
        <v>2021</v>
      </c>
      <c r="L24" s="13"/>
    </row>
    <row r="25" spans="5:12" ht="14.25">
      <c r="E25" s="13"/>
      <c r="F25" s="13"/>
      <c r="G25" s="13"/>
      <c r="H25" s="13"/>
      <c r="I25" s="13"/>
      <c r="J25" s="13"/>
      <c r="K25" s="13"/>
      <c r="L25" s="13"/>
    </row>
    <row r="26" spans="1:12" ht="14.25">
      <c r="A26" s="16"/>
      <c r="B26" s="3" t="s">
        <v>26</v>
      </c>
      <c r="E26" s="14">
        <v>-6408</v>
      </c>
      <c r="F26" s="14"/>
      <c r="G26" s="14">
        <v>-7071</v>
      </c>
      <c r="H26" s="14"/>
      <c r="I26" s="61">
        <v>-18809</v>
      </c>
      <c r="J26" s="61"/>
      <c r="K26" s="61">
        <v>-19282</v>
      </c>
      <c r="L26" s="13"/>
    </row>
    <row r="27" spans="1:12" ht="14.25">
      <c r="A27" s="16"/>
      <c r="E27" s="14"/>
      <c r="F27" s="13"/>
      <c r="G27" s="14"/>
      <c r="H27" s="13"/>
      <c r="I27" s="61"/>
      <c r="J27" s="63"/>
      <c r="K27" s="61"/>
      <c r="L27" s="13"/>
    </row>
    <row r="28" spans="1:12" ht="14.25">
      <c r="A28" s="16"/>
      <c r="E28" s="15"/>
      <c r="F28" s="13"/>
      <c r="G28" s="15"/>
      <c r="H28" s="13"/>
      <c r="I28" s="64"/>
      <c r="J28" s="13"/>
      <c r="K28" s="64"/>
      <c r="L28" s="13"/>
    </row>
    <row r="29" spans="2:12" ht="14.25">
      <c r="B29" s="3" t="s">
        <v>71</v>
      </c>
      <c r="E29" s="13">
        <f>E22+E24+E26</f>
        <v>5273</v>
      </c>
      <c r="F29" s="13"/>
      <c r="G29" s="13">
        <f>G22+G24+G26</f>
        <v>7341</v>
      </c>
      <c r="H29" s="13"/>
      <c r="I29" s="13">
        <f>I22+I24+I26</f>
        <v>17282</v>
      </c>
      <c r="J29" s="13"/>
      <c r="K29" s="13">
        <f>K22+K24+K26</f>
        <v>19806</v>
      </c>
      <c r="L29" s="13"/>
    </row>
    <row r="30" spans="1:12" ht="14.25">
      <c r="A30" s="16"/>
      <c r="E30" s="13"/>
      <c r="F30" s="13"/>
      <c r="G30" s="13"/>
      <c r="H30" s="13"/>
      <c r="I30" s="13"/>
      <c r="J30" s="13"/>
      <c r="K30" s="13"/>
      <c r="L30" s="13"/>
    </row>
    <row r="31" spans="2:12" ht="14.25">
      <c r="B31" s="3" t="s">
        <v>72</v>
      </c>
      <c r="E31" s="13">
        <v>-1389</v>
      </c>
      <c r="F31" s="13"/>
      <c r="G31" s="13">
        <v>-3841</v>
      </c>
      <c r="H31" s="13"/>
      <c r="I31" s="63">
        <v>-4010</v>
      </c>
      <c r="J31" s="13"/>
      <c r="K31" s="63">
        <v>-11959</v>
      </c>
      <c r="L31" s="13"/>
    </row>
    <row r="32" spans="1:12" ht="5.25" customHeight="1">
      <c r="A32" s="16"/>
      <c r="E32" s="13"/>
      <c r="F32" s="13"/>
      <c r="G32" s="13"/>
      <c r="H32" s="13"/>
      <c r="I32" s="13"/>
      <c r="J32" s="13"/>
      <c r="K32" s="13"/>
      <c r="L32" s="13"/>
    </row>
    <row r="33" spans="1:12" ht="14.25">
      <c r="A33" s="16"/>
      <c r="B33" s="3" t="s">
        <v>7</v>
      </c>
      <c r="E33" s="13">
        <v>226</v>
      </c>
      <c r="F33" s="13">
        <v>0</v>
      </c>
      <c r="G33" s="13">
        <v>451</v>
      </c>
      <c r="H33" s="13"/>
      <c r="I33" s="63">
        <v>1025</v>
      </c>
      <c r="J33" s="13"/>
      <c r="K33" s="63">
        <v>486</v>
      </c>
      <c r="L33" s="13"/>
    </row>
    <row r="34" spans="5:12" ht="14.25">
      <c r="E34" s="15"/>
      <c r="F34" s="13"/>
      <c r="G34" s="15"/>
      <c r="H34" s="13"/>
      <c r="I34" s="15"/>
      <c r="J34" s="13"/>
      <c r="K34" s="15"/>
      <c r="L34" s="13"/>
    </row>
    <row r="35" spans="5:12" ht="5.25" customHeight="1">
      <c r="E35" s="14"/>
      <c r="F35" s="13"/>
      <c r="G35" s="14"/>
      <c r="H35" s="13"/>
      <c r="I35" s="14"/>
      <c r="J35" s="13"/>
      <c r="K35" s="14"/>
      <c r="L35" s="13"/>
    </row>
    <row r="36" spans="2:12" ht="14.25">
      <c r="B36" s="3" t="s">
        <v>57</v>
      </c>
      <c r="E36" s="13">
        <f>SUM(E29:E34)</f>
        <v>4110</v>
      </c>
      <c r="F36" s="13"/>
      <c r="G36" s="13">
        <f>SUM(G29:G34)</f>
        <v>3951</v>
      </c>
      <c r="H36" s="13"/>
      <c r="I36" s="13">
        <f>SUM(I28:I34)</f>
        <v>14297</v>
      </c>
      <c r="J36" s="13"/>
      <c r="K36" s="13">
        <f>SUM(K28:K34)</f>
        <v>8333</v>
      </c>
      <c r="L36" s="13"/>
    </row>
    <row r="37" spans="1:12" ht="6" customHeight="1">
      <c r="A37" s="17"/>
      <c r="E37" s="13"/>
      <c r="F37" s="13"/>
      <c r="G37" s="13"/>
      <c r="H37" s="13"/>
      <c r="I37" s="13"/>
      <c r="J37" s="13"/>
      <c r="K37" s="13"/>
      <c r="L37" s="13"/>
    </row>
    <row r="38" spans="1:12" ht="14.25">
      <c r="A38" s="11"/>
      <c r="B38" s="3" t="s">
        <v>45</v>
      </c>
      <c r="E38" s="13">
        <v>-1385</v>
      </c>
      <c r="F38" s="13"/>
      <c r="G38" s="13">
        <v>-1851</v>
      </c>
      <c r="H38" s="13"/>
      <c r="I38" s="63">
        <v>-4647</v>
      </c>
      <c r="J38" s="13"/>
      <c r="K38" s="63">
        <v>-4403</v>
      </c>
      <c r="L38" s="18"/>
    </row>
    <row r="39" spans="5:12" ht="14.25">
      <c r="E39" s="64"/>
      <c r="G39" s="64"/>
      <c r="I39" s="64"/>
      <c r="K39" s="64"/>
      <c r="L39" s="18"/>
    </row>
    <row r="40" spans="1:11" ht="14.25">
      <c r="A40" s="11"/>
      <c r="B40" s="3" t="s">
        <v>73</v>
      </c>
      <c r="E40" s="13">
        <f>SUM(E35:E39)</f>
        <v>2725</v>
      </c>
      <c r="F40" s="13"/>
      <c r="G40" s="13">
        <f>SUM(G35:G39)</f>
        <v>2100</v>
      </c>
      <c r="H40" s="13"/>
      <c r="I40" s="13">
        <f>SUM(I35:I39)</f>
        <v>9650</v>
      </c>
      <c r="J40" s="13"/>
      <c r="K40" s="13">
        <f>K36+K38</f>
        <v>3930</v>
      </c>
    </row>
    <row r="41" ht="14.25">
      <c r="A41" s="11"/>
    </row>
    <row r="42" spans="1:11" ht="14.25">
      <c r="A42" s="11"/>
      <c r="B42" s="3" t="s">
        <v>19</v>
      </c>
      <c r="E42" s="13">
        <v>-1179</v>
      </c>
      <c r="F42" s="13"/>
      <c r="G42" s="13">
        <v>-678</v>
      </c>
      <c r="H42" s="13"/>
      <c r="I42" s="63">
        <v>-4589</v>
      </c>
      <c r="J42" s="13"/>
      <c r="K42" s="63">
        <v>-1334</v>
      </c>
    </row>
    <row r="43" spans="1:11" ht="14.25">
      <c r="A43" s="11"/>
      <c r="E43" s="65"/>
      <c r="F43" s="19"/>
      <c r="G43" s="65"/>
      <c r="H43" s="14"/>
      <c r="I43" s="65"/>
      <c r="J43" s="14"/>
      <c r="K43" s="65"/>
    </row>
    <row r="44" spans="1:11" ht="15" thickBot="1">
      <c r="A44" s="11"/>
      <c r="B44" s="3" t="s">
        <v>74</v>
      </c>
      <c r="E44" s="66">
        <f>E40+E42</f>
        <v>1546</v>
      </c>
      <c r="F44" s="19"/>
      <c r="G44" s="66">
        <f>G40+G42</f>
        <v>1422</v>
      </c>
      <c r="H44" s="14"/>
      <c r="I44" s="66">
        <f>I40+I42</f>
        <v>5061</v>
      </c>
      <c r="J44" s="14"/>
      <c r="K44" s="66">
        <f>K40+K42</f>
        <v>2596</v>
      </c>
    </row>
    <row r="45" spans="1:11" ht="15" thickTop="1">
      <c r="A45" s="11"/>
      <c r="E45" s="14"/>
      <c r="F45" s="19"/>
      <c r="G45" s="14"/>
      <c r="H45" s="14"/>
      <c r="I45" s="14"/>
      <c r="J45" s="14"/>
      <c r="K45" s="14"/>
    </row>
    <row r="46" ht="14.25">
      <c r="A46" s="11"/>
    </row>
    <row r="47" spans="1:13" ht="14.25">
      <c r="A47" s="16"/>
      <c r="B47" s="3" t="s">
        <v>66</v>
      </c>
      <c r="E47" s="13"/>
      <c r="F47" s="13"/>
      <c r="G47" s="13"/>
      <c r="H47" s="13"/>
      <c r="J47" s="13"/>
      <c r="K47" s="13"/>
      <c r="M47" s="13"/>
    </row>
    <row r="48" spans="1:13" ht="14.25">
      <c r="A48" s="11"/>
      <c r="E48" s="13"/>
      <c r="F48" s="13"/>
      <c r="G48" s="13"/>
      <c r="H48" s="13"/>
      <c r="J48" s="13"/>
      <c r="K48" s="13"/>
      <c r="M48" s="13"/>
    </row>
    <row r="49" spans="1:13" ht="15" thickBot="1">
      <c r="A49" s="11"/>
      <c r="B49" s="3" t="s">
        <v>75</v>
      </c>
      <c r="E49" s="67">
        <f>E44/100000*100</f>
        <v>1.546</v>
      </c>
      <c r="G49" s="67">
        <f>G44/100000*100</f>
        <v>1.422</v>
      </c>
      <c r="H49" s="13"/>
      <c r="I49" s="67">
        <f>I44/100000*100</f>
        <v>5.061</v>
      </c>
      <c r="J49" s="68"/>
      <c r="K49" s="67">
        <f>K44/100000*100</f>
        <v>2.596</v>
      </c>
      <c r="M49" s="13"/>
    </row>
    <row r="50" ht="15" thickTop="1">
      <c r="A50" s="11"/>
    </row>
    <row r="51" ht="14.25">
      <c r="A51" s="11"/>
    </row>
    <row r="52" spans="1:11" ht="14.25">
      <c r="A52" s="11"/>
      <c r="E52" s="13"/>
      <c r="F52" s="13"/>
      <c r="G52" s="13"/>
      <c r="H52" s="13"/>
      <c r="I52" s="13"/>
      <c r="J52" s="13"/>
      <c r="K52" s="13"/>
    </row>
    <row r="53" spans="1:11" ht="15">
      <c r="A53" s="1"/>
      <c r="E53" s="13"/>
      <c r="F53" s="13"/>
      <c r="G53" s="13"/>
      <c r="H53" s="13"/>
      <c r="I53" s="13"/>
      <c r="J53" s="13"/>
      <c r="K53" s="20"/>
    </row>
    <row r="54" spans="1:11" ht="14.25">
      <c r="A54" s="3" t="s">
        <v>112</v>
      </c>
      <c r="E54" s="13"/>
      <c r="F54" s="13"/>
      <c r="G54" s="13"/>
      <c r="H54" s="13"/>
      <c r="I54" s="13"/>
      <c r="J54" s="13"/>
      <c r="K54" s="13"/>
    </row>
    <row r="55" spans="1:11" ht="14.25">
      <c r="A55" s="3" t="s">
        <v>113</v>
      </c>
      <c r="E55" s="13"/>
      <c r="F55" s="13"/>
      <c r="G55" s="13"/>
      <c r="H55" s="13"/>
      <c r="I55" s="13"/>
      <c r="J55" s="13"/>
      <c r="K55" s="13"/>
    </row>
    <row r="56" spans="5:11" ht="14.25">
      <c r="E56" s="13"/>
      <c r="F56" s="13"/>
      <c r="G56" s="5"/>
      <c r="H56" s="13"/>
      <c r="I56" s="13"/>
      <c r="J56" s="13"/>
      <c r="K56" s="13"/>
    </row>
    <row r="57" spans="5:11" ht="14.25">
      <c r="E57" s="13"/>
      <c r="F57" s="13"/>
      <c r="G57" s="13"/>
      <c r="H57" s="13"/>
      <c r="I57" s="13"/>
      <c r="J57" s="13"/>
      <c r="K57" s="13"/>
    </row>
    <row r="58" spans="3:11" ht="14.25">
      <c r="C58" s="5"/>
      <c r="D58" s="5"/>
      <c r="E58" s="21"/>
      <c r="F58" s="21"/>
      <c r="G58" s="21"/>
      <c r="H58" s="13"/>
      <c r="I58" s="13"/>
      <c r="J58" s="13"/>
      <c r="K58" s="13"/>
    </row>
    <row r="59" spans="5:11" ht="14.25">
      <c r="E59" s="13"/>
      <c r="F59" s="13"/>
      <c r="G59" s="13"/>
      <c r="H59" s="13"/>
      <c r="I59" s="13"/>
      <c r="J59" s="13"/>
      <c r="K59" s="13"/>
    </row>
    <row r="60" spans="5:11" ht="14.25">
      <c r="E60" s="13"/>
      <c r="F60" s="13"/>
      <c r="G60" s="13"/>
      <c r="H60" s="13"/>
      <c r="I60" s="13"/>
      <c r="J60" s="13"/>
      <c r="K60" s="13"/>
    </row>
    <row r="61" spans="5:11" ht="14.25">
      <c r="E61" s="13"/>
      <c r="F61" s="13"/>
      <c r="G61" s="13"/>
      <c r="H61" s="13"/>
      <c r="I61" s="13"/>
      <c r="J61" s="13"/>
      <c r="K61" s="13"/>
    </row>
    <row r="62" spans="5:11" ht="14.25">
      <c r="E62" s="13"/>
      <c r="F62" s="13"/>
      <c r="G62" s="13"/>
      <c r="H62" s="13"/>
      <c r="I62" s="13"/>
      <c r="J62" s="13"/>
      <c r="K62" s="13"/>
    </row>
  </sheetData>
  <mergeCells count="2">
    <mergeCell ref="E10:G10"/>
    <mergeCell ref="I10:K10"/>
  </mergeCells>
  <printOptions/>
  <pageMargins left="0.59" right="0.3" top="0.46" bottom="0.34" header="0.31" footer="0.39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22">
      <selection activeCell="A43" sqref="A1:J43"/>
    </sheetView>
  </sheetViews>
  <sheetFormatPr defaultColWidth="9.140625" defaultRowHeight="12.75"/>
  <cols>
    <col min="1" max="1" width="33.57421875" style="3" customWidth="1"/>
    <col min="2" max="2" width="1.8515625" style="3" customWidth="1"/>
    <col min="3" max="3" width="12.00390625" style="3" customWidth="1"/>
    <col min="4" max="4" width="1.28515625" style="3" customWidth="1"/>
    <col min="5" max="5" width="16.140625" style="3" customWidth="1"/>
    <col min="6" max="6" width="1.1484375" style="3" customWidth="1"/>
    <col min="7" max="7" width="0.9921875" style="3" customWidth="1"/>
    <col min="8" max="8" width="16.00390625" style="3" customWidth="1"/>
    <col min="9" max="9" width="1.28515625" style="3" customWidth="1"/>
    <col min="10" max="10" width="14.7109375" style="3" customWidth="1"/>
    <col min="11" max="16384" width="9.140625" style="3" customWidth="1"/>
  </cols>
  <sheetData>
    <row r="1" spans="1:13" ht="15">
      <c r="A1" s="1" t="s">
        <v>51</v>
      </c>
      <c r="M1" s="4"/>
    </row>
    <row r="2" ht="14.25">
      <c r="A2" s="3" t="s">
        <v>52</v>
      </c>
    </row>
    <row r="3" ht="14.25">
      <c r="A3" s="3" t="s">
        <v>53</v>
      </c>
    </row>
    <row r="5" ht="15">
      <c r="A5" s="1" t="s">
        <v>8</v>
      </c>
    </row>
    <row r="6" ht="15">
      <c r="A6" s="1" t="s">
        <v>106</v>
      </c>
    </row>
    <row r="7" ht="14.25">
      <c r="A7" s="3" t="s">
        <v>1</v>
      </c>
    </row>
    <row r="9" spans="3:10" ht="15">
      <c r="C9" s="7"/>
      <c r="D9" s="7"/>
      <c r="F9" s="7"/>
      <c r="G9" s="7"/>
      <c r="H9" s="7"/>
      <c r="I9" s="7"/>
      <c r="J9" s="7"/>
    </row>
    <row r="10" spans="3:10" ht="15">
      <c r="C10" s="7"/>
      <c r="D10" s="7"/>
      <c r="E10" s="7" t="s">
        <v>76</v>
      </c>
      <c r="F10" s="7"/>
      <c r="G10" s="7"/>
      <c r="H10" s="7" t="s">
        <v>77</v>
      </c>
      <c r="I10" s="7"/>
      <c r="J10" s="7"/>
    </row>
    <row r="11" spans="3:10" ht="15">
      <c r="C11" s="7" t="s">
        <v>38</v>
      </c>
      <c r="D11" s="7"/>
      <c r="E11" s="7" t="s">
        <v>78</v>
      </c>
      <c r="F11" s="7"/>
      <c r="G11" s="7"/>
      <c r="H11" s="7" t="s">
        <v>18</v>
      </c>
      <c r="I11" s="7"/>
      <c r="J11" s="7" t="s">
        <v>44</v>
      </c>
    </row>
    <row r="12" spans="3:10" ht="15">
      <c r="C12" s="7"/>
      <c r="D12" s="7"/>
      <c r="E12" s="7"/>
      <c r="F12" s="7"/>
      <c r="G12" s="7"/>
      <c r="H12" s="7"/>
      <c r="I12" s="7"/>
      <c r="J12" s="7"/>
    </row>
    <row r="13" spans="1:10" ht="15">
      <c r="A13" s="52" t="s">
        <v>107</v>
      </c>
      <c r="C13" s="7" t="s">
        <v>55</v>
      </c>
      <c r="D13" s="7"/>
      <c r="E13" s="7" t="s">
        <v>55</v>
      </c>
      <c r="F13" s="7"/>
      <c r="G13" s="7"/>
      <c r="H13" s="7" t="s">
        <v>55</v>
      </c>
      <c r="I13" s="7"/>
      <c r="J13" s="7" t="s">
        <v>55</v>
      </c>
    </row>
    <row r="15" spans="1:10" ht="14.25">
      <c r="A15" s="3" t="s">
        <v>79</v>
      </c>
      <c r="C15" s="53">
        <v>100000</v>
      </c>
      <c r="D15" s="53"/>
      <c r="E15" s="53">
        <v>172770</v>
      </c>
      <c r="F15" s="53"/>
      <c r="G15" s="53"/>
      <c r="H15" s="53">
        <v>65021</v>
      </c>
      <c r="I15" s="53"/>
      <c r="J15" s="53">
        <f>SUM(C15:I15)</f>
        <v>337791</v>
      </c>
    </row>
    <row r="16" ht="14.25">
      <c r="K16" s="14"/>
    </row>
    <row r="17" spans="3:10" ht="14.25">
      <c r="C17" s="54"/>
      <c r="D17" s="54"/>
      <c r="E17" s="54"/>
      <c r="F17" s="54"/>
      <c r="G17" s="54"/>
      <c r="H17" s="54"/>
      <c r="I17" s="54"/>
      <c r="J17" s="54"/>
    </row>
    <row r="18" spans="1:10" ht="14.25">
      <c r="A18" s="3" t="s">
        <v>80</v>
      </c>
      <c r="C18" s="54">
        <v>0</v>
      </c>
      <c r="D18" s="54"/>
      <c r="E18" s="54">
        <v>0</v>
      </c>
      <c r="F18" s="54"/>
      <c r="G18" s="54"/>
      <c r="H18" s="54">
        <v>5061</v>
      </c>
      <c r="I18" s="54"/>
      <c r="J18" s="54">
        <f>SUM(C18:I18)</f>
        <v>5061</v>
      </c>
    </row>
    <row r="19" spans="3:10" ht="14.25">
      <c r="C19" s="54"/>
      <c r="D19" s="54"/>
      <c r="E19" s="54"/>
      <c r="F19" s="54"/>
      <c r="G19" s="54"/>
      <c r="H19" s="54"/>
      <c r="I19" s="54"/>
      <c r="J19" s="54"/>
    </row>
    <row r="20" spans="1:10" ht="14.25">
      <c r="A20" s="3" t="s">
        <v>100</v>
      </c>
      <c r="C20" s="54">
        <v>0</v>
      </c>
      <c r="D20" s="54"/>
      <c r="E20" s="54">
        <v>0</v>
      </c>
      <c r="H20" s="25">
        <v>-1440</v>
      </c>
      <c r="I20" s="25"/>
      <c r="J20" s="25">
        <f>SUM(C20:I20)</f>
        <v>-1440</v>
      </c>
    </row>
    <row r="21" ht="14.25">
      <c r="H21" s="55"/>
    </row>
    <row r="22" spans="1:10" ht="15" thickBot="1">
      <c r="A22" s="3" t="s">
        <v>108</v>
      </c>
      <c r="C22" s="56">
        <f>SUM(C15:C20)</f>
        <v>100000</v>
      </c>
      <c r="D22" s="4"/>
      <c r="E22" s="56">
        <f>SUM(E15:E20)</f>
        <v>172770</v>
      </c>
      <c r="F22" s="56"/>
      <c r="G22" s="4"/>
      <c r="H22" s="56">
        <f>SUM(H15:H20)</f>
        <v>68642</v>
      </c>
      <c r="I22" s="4"/>
      <c r="J22" s="56">
        <f>SUM(J15:J20)</f>
        <v>341412</v>
      </c>
    </row>
    <row r="23" spans="3:10" ht="15.75" thickTop="1">
      <c r="C23" s="7"/>
      <c r="D23" s="7"/>
      <c r="E23" s="7"/>
      <c r="F23" s="7"/>
      <c r="G23" s="7"/>
      <c r="H23" s="7"/>
      <c r="I23" s="7"/>
      <c r="J23" s="7"/>
    </row>
    <row r="24" spans="3:10" ht="15">
      <c r="C24" s="7"/>
      <c r="D24" s="7"/>
      <c r="E24" s="7" t="s">
        <v>76</v>
      </c>
      <c r="F24" s="7"/>
      <c r="G24" s="7"/>
      <c r="H24" s="7" t="s">
        <v>77</v>
      </c>
      <c r="I24" s="7"/>
      <c r="J24" s="7"/>
    </row>
    <row r="25" spans="3:10" ht="15">
      <c r="C25" s="7" t="s">
        <v>38</v>
      </c>
      <c r="D25" s="7"/>
      <c r="E25" s="7" t="s">
        <v>78</v>
      </c>
      <c r="F25" s="7"/>
      <c r="G25" s="7"/>
      <c r="H25" s="7" t="s">
        <v>18</v>
      </c>
      <c r="I25" s="7"/>
      <c r="J25" s="7" t="s">
        <v>44</v>
      </c>
    </row>
    <row r="26" spans="3:10" ht="15">
      <c r="C26" s="7"/>
      <c r="D26" s="7"/>
      <c r="E26" s="7"/>
      <c r="F26" s="7"/>
      <c r="G26" s="7"/>
      <c r="H26" s="7"/>
      <c r="I26" s="7"/>
      <c r="J26" s="7"/>
    </row>
    <row r="27" spans="1:10" ht="15">
      <c r="A27" s="52" t="s">
        <v>109</v>
      </c>
      <c r="C27" s="7" t="s">
        <v>55</v>
      </c>
      <c r="D27" s="7"/>
      <c r="E27" s="7" t="s">
        <v>55</v>
      </c>
      <c r="F27" s="7"/>
      <c r="G27" s="7"/>
      <c r="H27" s="7" t="s">
        <v>55</v>
      </c>
      <c r="I27" s="7"/>
      <c r="J27" s="7" t="s">
        <v>55</v>
      </c>
    </row>
    <row r="29" spans="1:10" ht="14.25">
      <c r="A29" s="3" t="s">
        <v>46</v>
      </c>
      <c r="C29" s="57">
        <v>100000</v>
      </c>
      <c r="D29" s="57"/>
      <c r="E29" s="57">
        <v>172770</v>
      </c>
      <c r="F29" s="57"/>
      <c r="G29" s="57"/>
      <c r="H29" s="57">
        <v>65053</v>
      </c>
      <c r="I29" s="57"/>
      <c r="J29" s="57">
        <f>SUM(C29:H29)</f>
        <v>337823</v>
      </c>
    </row>
    <row r="31" spans="1:10" ht="14.25">
      <c r="A31" s="3" t="s">
        <v>74</v>
      </c>
      <c r="C31" s="54">
        <v>0</v>
      </c>
      <c r="D31" s="54"/>
      <c r="E31" s="54">
        <v>0</v>
      </c>
      <c r="F31" s="54"/>
      <c r="G31" s="54"/>
      <c r="H31" s="54">
        <v>2596</v>
      </c>
      <c r="I31" s="54"/>
      <c r="J31" s="54">
        <f>SUM(C31:I31)</f>
        <v>2596</v>
      </c>
    </row>
    <row r="32" spans="3:10" ht="14.25">
      <c r="C32" s="54"/>
      <c r="D32" s="54"/>
      <c r="E32" s="54"/>
      <c r="F32" s="54"/>
      <c r="G32" s="54"/>
      <c r="H32" s="54"/>
      <c r="I32" s="54"/>
      <c r="J32" s="54"/>
    </row>
    <row r="33" spans="1:10" ht="14.25">
      <c r="A33" s="3" t="s">
        <v>114</v>
      </c>
      <c r="C33" s="54">
        <v>0</v>
      </c>
      <c r="D33" s="54"/>
      <c r="E33" s="54">
        <v>0</v>
      </c>
      <c r="F33" s="54"/>
      <c r="G33" s="54"/>
      <c r="H33" s="54">
        <v>-1440</v>
      </c>
      <c r="I33" s="54"/>
      <c r="J33" s="54">
        <f>SUM(C33:I33)</f>
        <v>-1440</v>
      </c>
    </row>
    <row r="34" spans="3:10" ht="14.25">
      <c r="C34" s="54"/>
      <c r="D34" s="54"/>
      <c r="E34" s="54"/>
      <c r="F34" s="54"/>
      <c r="G34" s="54"/>
      <c r="H34" s="54"/>
      <c r="I34" s="54"/>
      <c r="J34" s="54"/>
    </row>
    <row r="35" spans="1:10" ht="15" thickBot="1">
      <c r="A35" s="3" t="s">
        <v>110</v>
      </c>
      <c r="C35" s="47">
        <f>SUM(C29:C34)</f>
        <v>100000</v>
      </c>
      <c r="D35" s="45"/>
      <c r="E35" s="47">
        <f>SUM(E29:E34)</f>
        <v>172770</v>
      </c>
      <c r="F35" s="45"/>
      <c r="G35" s="45"/>
      <c r="H35" s="47">
        <f>SUM(H29:H34)</f>
        <v>66209</v>
      </c>
      <c r="I35" s="45"/>
      <c r="J35" s="47">
        <f>SUM(J29:J34)</f>
        <v>338979</v>
      </c>
    </row>
    <row r="36" spans="3:10" ht="15" thickTop="1">
      <c r="C36" s="4"/>
      <c r="D36" s="4"/>
      <c r="E36" s="4"/>
      <c r="F36" s="4"/>
      <c r="G36" s="4"/>
      <c r="H36" s="4"/>
      <c r="I36" s="4"/>
      <c r="J36" s="4"/>
    </row>
    <row r="41" ht="14.25">
      <c r="A41" s="3" t="s">
        <v>27</v>
      </c>
    </row>
    <row r="42" ht="14.25">
      <c r="A42" s="3" t="s">
        <v>81</v>
      </c>
    </row>
    <row r="66" ht="14.25" hidden="1"/>
  </sheetData>
  <printOptions/>
  <pageMargins left="0.75" right="0.57" top="0.49" bottom="0.41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34">
      <selection activeCell="H45" sqref="H45"/>
    </sheetView>
  </sheetViews>
  <sheetFormatPr defaultColWidth="9.140625" defaultRowHeight="12.75"/>
  <cols>
    <col min="1" max="1" width="4.28125" style="3" customWidth="1"/>
    <col min="2" max="4" width="9.140625" style="3" customWidth="1"/>
    <col min="5" max="5" width="7.7109375" style="3" customWidth="1"/>
    <col min="6" max="6" width="11.7109375" style="3" customWidth="1"/>
    <col min="7" max="7" width="2.140625" style="3" customWidth="1"/>
    <col min="8" max="8" width="11.7109375" style="3" customWidth="1"/>
    <col min="9" max="9" width="11.00390625" style="3" customWidth="1"/>
    <col min="10" max="10" width="9.140625" style="3" customWidth="1"/>
    <col min="11" max="11" width="4.140625" style="3" customWidth="1"/>
    <col min="12" max="16384" width="9.140625" style="3" customWidth="1"/>
  </cols>
  <sheetData>
    <row r="1" spans="1:12" ht="15">
      <c r="A1" s="1" t="s">
        <v>51</v>
      </c>
      <c r="G1" s="2"/>
      <c r="I1" s="22"/>
      <c r="L1" s="4"/>
    </row>
    <row r="2" spans="1:7" ht="14.25">
      <c r="A2" s="3" t="s">
        <v>52</v>
      </c>
      <c r="G2" s="5"/>
    </row>
    <row r="3" spans="1:10" ht="14.25">
      <c r="A3" s="3" t="s">
        <v>53</v>
      </c>
      <c r="J3" s="17"/>
    </row>
    <row r="4" ht="14.25">
      <c r="J4" s="17"/>
    </row>
    <row r="5" ht="15">
      <c r="A5" s="1" t="s">
        <v>9</v>
      </c>
    </row>
    <row r="6" ht="15">
      <c r="A6" s="1" t="s">
        <v>115</v>
      </c>
    </row>
    <row r="7" ht="14.25">
      <c r="A7" s="3" t="s">
        <v>1</v>
      </c>
    </row>
    <row r="8" spans="6:12" ht="15">
      <c r="F8" s="7" t="s">
        <v>54</v>
      </c>
      <c r="G8" s="1"/>
      <c r="H8" s="7" t="s">
        <v>54</v>
      </c>
      <c r="J8" s="11"/>
      <c r="L8" s="11"/>
    </row>
    <row r="9" spans="6:12" ht="15">
      <c r="F9" s="9" t="s">
        <v>104</v>
      </c>
      <c r="G9" s="1"/>
      <c r="H9" s="9" t="s">
        <v>101</v>
      </c>
      <c r="J9" s="23"/>
      <c r="L9" s="23"/>
    </row>
    <row r="10" spans="6:12" ht="15">
      <c r="F10" s="24" t="s">
        <v>55</v>
      </c>
      <c r="G10" s="1"/>
      <c r="H10" s="24" t="s">
        <v>55</v>
      </c>
      <c r="J10" s="11"/>
      <c r="L10" s="11"/>
    </row>
    <row r="11" spans="1:12" ht="15" customHeight="1">
      <c r="A11" s="3" t="s">
        <v>10</v>
      </c>
      <c r="F11" s="7"/>
      <c r="G11" s="1"/>
      <c r="H11" s="7"/>
      <c r="J11" s="11"/>
      <c r="L11" s="11"/>
    </row>
    <row r="12" spans="2:12" ht="14.25">
      <c r="B12" s="3" t="s">
        <v>11</v>
      </c>
      <c r="F12" s="13">
        <v>90046</v>
      </c>
      <c r="G12" s="13"/>
      <c r="H12" s="13">
        <v>90588</v>
      </c>
      <c r="I12" s="25"/>
      <c r="J12" s="11"/>
      <c r="L12" s="11"/>
    </row>
    <row r="13" spans="2:12" ht="14.25">
      <c r="B13" s="3" t="s">
        <v>13</v>
      </c>
      <c r="F13" s="13">
        <v>120828</v>
      </c>
      <c r="G13" s="13"/>
      <c r="H13" s="13">
        <v>113265</v>
      </c>
      <c r="I13" s="25"/>
      <c r="J13" s="11"/>
      <c r="L13" s="11"/>
    </row>
    <row r="14" spans="2:12" ht="14.25">
      <c r="B14" s="3" t="s">
        <v>82</v>
      </c>
      <c r="F14" s="13">
        <v>24424</v>
      </c>
      <c r="G14" s="13"/>
      <c r="H14" s="13">
        <v>23756</v>
      </c>
      <c r="I14" s="25"/>
      <c r="J14" s="11"/>
      <c r="L14" s="11"/>
    </row>
    <row r="15" spans="2:12" ht="14.25">
      <c r="B15" s="3" t="s">
        <v>14</v>
      </c>
      <c r="F15" s="13">
        <v>5623</v>
      </c>
      <c r="H15" s="13">
        <v>4623</v>
      </c>
      <c r="I15" s="25"/>
      <c r="J15" s="11"/>
      <c r="L15" s="11"/>
    </row>
    <row r="16" spans="2:12" ht="14.25">
      <c r="B16" s="3" t="s">
        <v>12</v>
      </c>
      <c r="F16" s="13">
        <v>23986</v>
      </c>
      <c r="G16" s="13"/>
      <c r="H16" s="13">
        <v>25558</v>
      </c>
      <c r="I16" s="25"/>
      <c r="J16" s="11"/>
      <c r="L16" s="11"/>
    </row>
    <row r="17" spans="2:12" ht="14.25">
      <c r="B17" s="3" t="s">
        <v>83</v>
      </c>
      <c r="F17" s="45">
        <v>2190</v>
      </c>
      <c r="H17" s="13">
        <v>2190</v>
      </c>
      <c r="J17" s="11"/>
      <c r="L17" s="11"/>
    </row>
    <row r="18" spans="6:12" ht="14.25">
      <c r="F18" s="65">
        <f>SUM(F12:F17)</f>
        <v>267097</v>
      </c>
      <c r="G18" s="14"/>
      <c r="H18" s="65">
        <f>SUM(H12:H17)</f>
        <v>259980</v>
      </c>
      <c r="J18" s="26"/>
      <c r="L18" s="11"/>
    </row>
    <row r="19" spans="1:12" ht="14.25">
      <c r="A19" s="3" t="s">
        <v>29</v>
      </c>
      <c r="I19" s="13"/>
      <c r="J19" s="26"/>
      <c r="L19" s="11"/>
    </row>
    <row r="20" spans="2:12" ht="14.25">
      <c r="B20" s="3" t="s">
        <v>84</v>
      </c>
      <c r="F20" s="27">
        <v>147056</v>
      </c>
      <c r="G20" s="14"/>
      <c r="H20" s="27">
        <v>133871</v>
      </c>
      <c r="I20" s="13"/>
      <c r="J20" s="26"/>
      <c r="L20" s="11"/>
    </row>
    <row r="21" spans="2:12" ht="14.25">
      <c r="B21" s="3" t="s">
        <v>31</v>
      </c>
      <c r="F21" s="28">
        <v>3679</v>
      </c>
      <c r="G21" s="14"/>
      <c r="H21" s="28">
        <v>2971</v>
      </c>
      <c r="J21" s="26"/>
      <c r="L21" s="11"/>
    </row>
    <row r="22" spans="2:12" ht="14.25">
      <c r="B22" s="3" t="s">
        <v>30</v>
      </c>
      <c r="F22" s="28">
        <v>66524</v>
      </c>
      <c r="G22" s="14"/>
      <c r="H22" s="28">
        <v>100330</v>
      </c>
      <c r="J22" s="26"/>
      <c r="L22" s="11"/>
    </row>
    <row r="23" spans="2:12" ht="14.25">
      <c r="B23" s="3" t="s">
        <v>15</v>
      </c>
      <c r="F23" s="28">
        <v>110804</v>
      </c>
      <c r="G23" s="14"/>
      <c r="H23" s="28">
        <v>106855</v>
      </c>
      <c r="J23" s="26"/>
      <c r="L23" s="11"/>
    </row>
    <row r="24" spans="2:12" ht="14.25">
      <c r="B24" s="3" t="s">
        <v>43</v>
      </c>
      <c r="F24" s="28">
        <v>623</v>
      </c>
      <c r="G24" s="14"/>
      <c r="H24" s="28">
        <v>685</v>
      </c>
      <c r="J24" s="26"/>
      <c r="L24" s="11"/>
    </row>
    <row r="25" spans="2:12" ht="14.25">
      <c r="B25" s="3" t="s">
        <v>39</v>
      </c>
      <c r="F25" s="28">
        <v>41654</v>
      </c>
      <c r="G25" s="14"/>
      <c r="H25" s="28">
        <v>26887</v>
      </c>
      <c r="J25" s="26"/>
      <c r="L25" s="11"/>
    </row>
    <row r="26" spans="6:12" ht="14.25">
      <c r="F26" s="29">
        <f>SUM(F20:F25)</f>
        <v>370340</v>
      </c>
      <c r="H26" s="29">
        <f>SUM(H20:H25)</f>
        <v>371599</v>
      </c>
      <c r="J26" s="26"/>
      <c r="L26" s="11"/>
    </row>
    <row r="27" spans="10:12" ht="14.25">
      <c r="J27" s="26"/>
      <c r="L27" s="11"/>
    </row>
    <row r="28" spans="1:12" ht="14.25">
      <c r="A28" s="3" t="s">
        <v>28</v>
      </c>
      <c r="J28" s="11"/>
      <c r="L28" s="11"/>
    </row>
    <row r="29" spans="2:12" ht="14.25">
      <c r="B29" s="3" t="s">
        <v>85</v>
      </c>
      <c r="F29" s="27">
        <v>88750</v>
      </c>
      <c r="G29" s="13"/>
      <c r="H29" s="27">
        <v>88247</v>
      </c>
      <c r="J29" s="11"/>
      <c r="L29" s="11"/>
    </row>
    <row r="30" spans="2:12" ht="14.25">
      <c r="B30" s="3" t="s">
        <v>32</v>
      </c>
      <c r="F30" s="28">
        <v>11714</v>
      </c>
      <c r="G30" s="13"/>
      <c r="H30" s="28">
        <v>6491</v>
      </c>
      <c r="J30" s="11"/>
      <c r="L30" s="11"/>
    </row>
    <row r="31" spans="2:12" ht="13.5" customHeight="1">
      <c r="B31" s="3" t="s">
        <v>33</v>
      </c>
      <c r="F31" s="28">
        <v>48365</v>
      </c>
      <c r="G31" s="13"/>
      <c r="H31" s="28">
        <v>52409</v>
      </c>
      <c r="J31" s="11"/>
      <c r="L31" s="11"/>
    </row>
    <row r="32" spans="2:8" ht="14.25">
      <c r="B32" s="3" t="s">
        <v>86</v>
      </c>
      <c r="F32" s="28">
        <v>6627</v>
      </c>
      <c r="G32" s="13"/>
      <c r="H32" s="28">
        <v>6177</v>
      </c>
    </row>
    <row r="33" spans="2:8" ht="14.25">
      <c r="B33" s="3" t="s">
        <v>87</v>
      </c>
      <c r="F33" s="30">
        <v>4213</v>
      </c>
      <c r="G33" s="13"/>
      <c r="H33" s="30">
        <v>4831</v>
      </c>
    </row>
    <row r="34" spans="6:8" ht="14.25">
      <c r="F34" s="31">
        <f>SUM(F29:F33)</f>
        <v>159669</v>
      </c>
      <c r="G34" s="13"/>
      <c r="H34" s="31">
        <f>SUM(H29:H33)</f>
        <v>158155</v>
      </c>
    </row>
    <row r="35" spans="1:12" ht="6" customHeight="1">
      <c r="A35" s="3" t="s">
        <v>56</v>
      </c>
      <c r="I35" s="13"/>
      <c r="J35" s="13"/>
      <c r="K35" s="13"/>
      <c r="L35" s="13"/>
    </row>
    <row r="36" spans="1:12" ht="14.25">
      <c r="A36" s="3" t="s">
        <v>16</v>
      </c>
      <c r="F36" s="25">
        <f>F26-F34</f>
        <v>210671</v>
      </c>
      <c r="H36" s="25">
        <f>H26-H34</f>
        <v>213444</v>
      </c>
      <c r="I36" s="13"/>
      <c r="J36" s="13"/>
      <c r="K36" s="13"/>
      <c r="L36" s="13"/>
    </row>
    <row r="37" spans="9:12" ht="5.25" customHeight="1">
      <c r="I37" s="13"/>
      <c r="J37" s="13"/>
      <c r="K37" s="13"/>
      <c r="L37" s="13"/>
    </row>
    <row r="38" spans="6:12" ht="15" thickBot="1">
      <c r="F38" s="32">
        <f>F18+F36</f>
        <v>477768</v>
      </c>
      <c r="G38" s="33"/>
      <c r="H38" s="32">
        <f>H18+H36</f>
        <v>473424</v>
      </c>
      <c r="I38" s="13"/>
      <c r="J38" s="14"/>
      <c r="K38" s="14"/>
      <c r="L38" s="14"/>
    </row>
    <row r="39" spans="6:12" ht="5.25" customHeight="1">
      <c r="F39" s="33"/>
      <c r="G39" s="33"/>
      <c r="H39" s="33"/>
      <c r="I39" s="13"/>
      <c r="J39" s="14"/>
      <c r="K39" s="14"/>
      <c r="L39" s="14"/>
    </row>
    <row r="40" spans="1:12" ht="12.75" customHeight="1">
      <c r="A40" s="3" t="s">
        <v>17</v>
      </c>
      <c r="F40" s="13"/>
      <c r="G40" s="13"/>
      <c r="H40" s="13"/>
      <c r="I40" s="13"/>
      <c r="J40" s="14"/>
      <c r="K40" s="14"/>
      <c r="L40" s="14"/>
    </row>
    <row r="41" spans="2:12" ht="14.25">
      <c r="B41" s="3" t="s">
        <v>34</v>
      </c>
      <c r="F41" s="13">
        <v>100000</v>
      </c>
      <c r="G41" s="13"/>
      <c r="H41" s="13">
        <v>100000</v>
      </c>
      <c r="I41" s="13"/>
      <c r="J41" s="14"/>
      <c r="K41" s="14"/>
      <c r="L41" s="14"/>
    </row>
    <row r="42" spans="2:12" ht="14.25">
      <c r="B42" s="3" t="s">
        <v>35</v>
      </c>
      <c r="F42" s="13">
        <v>172770</v>
      </c>
      <c r="G42" s="13"/>
      <c r="H42" s="13">
        <v>172770</v>
      </c>
      <c r="I42" s="13"/>
      <c r="J42" s="14"/>
      <c r="K42" s="14"/>
      <c r="L42" s="14"/>
    </row>
    <row r="43" spans="2:12" ht="14.25">
      <c r="B43" s="3" t="s">
        <v>18</v>
      </c>
      <c r="F43" s="15">
        <v>68642</v>
      </c>
      <c r="G43" s="13"/>
      <c r="H43" s="15">
        <v>65021</v>
      </c>
      <c r="I43" s="13"/>
      <c r="J43" s="14"/>
      <c r="K43" s="14"/>
      <c r="L43" s="14"/>
    </row>
    <row r="44" spans="6:12" ht="5.25" customHeight="1">
      <c r="F44" s="14"/>
      <c r="G44" s="13"/>
      <c r="H44" s="14"/>
      <c r="I44" s="13"/>
      <c r="J44" s="14"/>
      <c r="K44" s="14"/>
      <c r="L44" s="14"/>
    </row>
    <row r="45" spans="2:12" ht="14.25">
      <c r="B45" s="3" t="s">
        <v>50</v>
      </c>
      <c r="F45" s="13">
        <f>SUM(F41:F43)</f>
        <v>341412</v>
      </c>
      <c r="G45" s="13"/>
      <c r="H45" s="13">
        <f>SUM(H41:H43)</f>
        <v>337791</v>
      </c>
      <c r="I45" s="13"/>
      <c r="J45" s="14"/>
      <c r="K45" s="14"/>
      <c r="L45" s="14"/>
    </row>
    <row r="46" spans="2:12" ht="14.25">
      <c r="B46" s="3" t="s">
        <v>19</v>
      </c>
      <c r="F46" s="15">
        <v>71312</v>
      </c>
      <c r="G46" s="13"/>
      <c r="H46" s="15">
        <v>66722</v>
      </c>
      <c r="I46" s="13"/>
      <c r="J46" s="14"/>
      <c r="K46" s="14"/>
      <c r="L46" s="14"/>
    </row>
    <row r="47" spans="6:12" ht="14.25">
      <c r="F47" s="14">
        <f>SUM(F45:F46)</f>
        <v>412724</v>
      </c>
      <c r="G47" s="14"/>
      <c r="H47" s="14">
        <f>SUM(H45:H46)</f>
        <v>404513</v>
      </c>
      <c r="I47" s="13"/>
      <c r="J47" s="14"/>
      <c r="K47" s="14"/>
      <c r="L47" s="14"/>
    </row>
    <row r="48" spans="6:12" ht="6.75" customHeight="1">
      <c r="F48" s="14"/>
      <c r="G48" s="13"/>
      <c r="H48" s="14"/>
      <c r="I48" s="13"/>
      <c r="J48" s="14"/>
      <c r="K48" s="14"/>
      <c r="L48" s="14"/>
    </row>
    <row r="49" spans="2:12" ht="14.25">
      <c r="B49" s="3" t="s">
        <v>85</v>
      </c>
      <c r="F49" s="69">
        <v>60244</v>
      </c>
      <c r="G49" s="34"/>
      <c r="H49" s="35">
        <v>64306</v>
      </c>
      <c r="I49" s="13"/>
      <c r="J49" s="14"/>
      <c r="K49" s="14"/>
      <c r="L49" s="14"/>
    </row>
    <row r="50" spans="2:12" ht="14.25">
      <c r="B50" s="3" t="s">
        <v>20</v>
      </c>
      <c r="F50" s="70">
        <v>672</v>
      </c>
      <c r="G50" s="34"/>
      <c r="H50" s="36">
        <v>500</v>
      </c>
      <c r="I50" s="13"/>
      <c r="J50" s="14"/>
      <c r="K50" s="14"/>
      <c r="L50" s="14"/>
    </row>
    <row r="51" spans="2:12" ht="14.25">
      <c r="B51" s="3" t="s">
        <v>88</v>
      </c>
      <c r="F51" s="71">
        <v>4128</v>
      </c>
      <c r="G51" s="34"/>
      <c r="H51" s="36">
        <v>4105</v>
      </c>
      <c r="I51" s="13"/>
      <c r="J51" s="14"/>
      <c r="K51" s="14"/>
      <c r="L51" s="14"/>
    </row>
    <row r="52" spans="2:12" ht="14.25">
      <c r="B52" s="3" t="s">
        <v>21</v>
      </c>
      <c r="F52" s="65">
        <f>SUM(F49:F51)</f>
        <v>65044</v>
      </c>
      <c r="G52" s="14"/>
      <c r="H52" s="65">
        <f>SUM(H49:H51)</f>
        <v>68911</v>
      </c>
      <c r="I52" s="13"/>
      <c r="J52" s="14"/>
      <c r="K52" s="14"/>
      <c r="L52" s="14"/>
    </row>
    <row r="53" spans="6:12" ht="6" customHeight="1">
      <c r="F53" s="15"/>
      <c r="G53" s="14"/>
      <c r="H53" s="15"/>
      <c r="I53" s="13"/>
      <c r="J53" s="14"/>
      <c r="K53" s="14"/>
      <c r="L53" s="14"/>
    </row>
    <row r="54" spans="6:12" ht="15" thickBot="1">
      <c r="F54" s="37">
        <f>F47+F52</f>
        <v>477768</v>
      </c>
      <c r="G54" s="13"/>
      <c r="H54" s="37">
        <f>H47+H52</f>
        <v>473424</v>
      </c>
      <c r="I54" s="25"/>
      <c r="J54" s="14"/>
      <c r="K54" s="14"/>
      <c r="L54" s="14"/>
    </row>
    <row r="55" spans="2:12" ht="3.75" customHeight="1">
      <c r="B55" s="5"/>
      <c r="C55" s="38"/>
      <c r="E55" s="39"/>
      <c r="I55" s="13"/>
      <c r="J55" s="14"/>
      <c r="K55" s="14"/>
      <c r="L55" s="14"/>
    </row>
    <row r="56" spans="5:12" ht="5.25" customHeight="1">
      <c r="E56" s="25"/>
      <c r="F56" s="72"/>
      <c r="G56" s="13"/>
      <c r="H56" s="13"/>
      <c r="I56" s="13"/>
      <c r="J56" s="14"/>
      <c r="K56" s="14"/>
      <c r="L56" s="14"/>
    </row>
    <row r="57" spans="2:12" ht="14.25">
      <c r="B57" s="3" t="s">
        <v>67</v>
      </c>
      <c r="F57" s="40">
        <f>(F45-F16)/F41</f>
        <v>3.17426</v>
      </c>
      <c r="G57" s="13"/>
      <c r="H57" s="40">
        <f>(H45-H16)/H41</f>
        <v>3.12233</v>
      </c>
      <c r="I57" s="13"/>
      <c r="J57" s="14"/>
      <c r="K57" s="14"/>
      <c r="L57" s="14"/>
    </row>
    <row r="58" spans="6:12" ht="14.25">
      <c r="F58" s="13"/>
      <c r="G58" s="13"/>
      <c r="H58" s="13"/>
      <c r="I58" s="13"/>
      <c r="J58" s="14"/>
      <c r="K58" s="14"/>
      <c r="L58" s="14"/>
    </row>
    <row r="59" spans="6:12" ht="6" customHeight="1">
      <c r="F59" s="13"/>
      <c r="G59" s="13"/>
      <c r="H59" s="13"/>
      <c r="I59" s="13"/>
      <c r="J59" s="14"/>
      <c r="K59" s="14"/>
      <c r="L59" s="14"/>
    </row>
    <row r="60" spans="1:12" ht="14.25">
      <c r="A60" s="3" t="s">
        <v>102</v>
      </c>
      <c r="F60" s="13"/>
      <c r="G60" s="13"/>
      <c r="H60" s="13"/>
      <c r="I60" s="13"/>
      <c r="J60" s="14"/>
      <c r="K60" s="14"/>
      <c r="L60" s="14"/>
    </row>
    <row r="61" spans="1:12" ht="14.25">
      <c r="A61" s="3" t="s">
        <v>116</v>
      </c>
      <c r="F61" s="13"/>
      <c r="G61" s="13"/>
      <c r="H61" s="13"/>
      <c r="I61" s="13"/>
      <c r="J61" s="14"/>
      <c r="K61" s="14"/>
      <c r="L61" s="14"/>
    </row>
    <row r="62" spans="6:12" ht="14.25">
      <c r="F62" s="13"/>
      <c r="G62" s="13"/>
      <c r="H62" s="13"/>
      <c r="I62" s="13"/>
      <c r="J62" s="14"/>
      <c r="K62" s="14"/>
      <c r="L62" s="14"/>
    </row>
    <row r="63" spans="6:12" ht="14.25">
      <c r="F63" s="13"/>
      <c r="G63" s="13"/>
      <c r="H63" s="13"/>
      <c r="I63" s="13"/>
      <c r="J63" s="14"/>
      <c r="K63" s="14"/>
      <c r="L63" s="14"/>
    </row>
    <row r="64" spans="6:12" ht="14.25">
      <c r="F64" s="13"/>
      <c r="G64" s="13"/>
      <c r="H64" s="13"/>
      <c r="I64" s="13"/>
      <c r="J64" s="14"/>
      <c r="K64" s="14"/>
      <c r="L64" s="14"/>
    </row>
    <row r="65" spans="10:12" ht="14.25">
      <c r="J65" s="19"/>
      <c r="K65" s="19"/>
      <c r="L65" s="19"/>
    </row>
    <row r="66" spans="10:12" ht="14.25">
      <c r="J66" s="19"/>
      <c r="K66" s="19"/>
      <c r="L66" s="19"/>
    </row>
    <row r="67" spans="10:12" ht="14.25">
      <c r="J67" s="19"/>
      <c r="K67" s="19"/>
      <c r="L67" s="19"/>
    </row>
  </sheetData>
  <printOptions/>
  <pageMargins left="1.34" right="0.75" top="0.53" bottom="0.59" header="0.5" footer="0.5"/>
  <pageSetup fitToHeight="1" fitToWidth="1"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workbookViewId="0" topLeftCell="A37">
      <selection activeCell="C59" sqref="C59"/>
    </sheetView>
  </sheetViews>
  <sheetFormatPr defaultColWidth="9.140625" defaultRowHeight="12.75"/>
  <cols>
    <col min="1" max="1" width="2.421875" style="3" customWidth="1"/>
    <col min="2" max="2" width="5.57421875" style="3" customWidth="1"/>
    <col min="3" max="3" width="52.421875" style="3" customWidth="1"/>
    <col min="4" max="4" width="7.140625" style="3" customWidth="1"/>
    <col min="5" max="5" width="11.8515625" style="3" bestFit="1" customWidth="1"/>
    <col min="6" max="6" width="2.421875" style="3" customWidth="1"/>
    <col min="7" max="7" width="11.140625" style="3" bestFit="1" customWidth="1"/>
    <col min="8" max="8" width="9.140625" style="3" customWidth="1"/>
    <col min="9" max="9" width="9.140625" style="4" customWidth="1"/>
    <col min="10" max="16384" width="9.140625" style="3" customWidth="1"/>
  </cols>
  <sheetData>
    <row r="1" ht="15">
      <c r="A1" s="1" t="s">
        <v>49</v>
      </c>
    </row>
    <row r="2" ht="15">
      <c r="A2" s="1" t="s">
        <v>22</v>
      </c>
    </row>
    <row r="3" ht="15">
      <c r="A3" s="1" t="s">
        <v>111</v>
      </c>
    </row>
    <row r="4" spans="1:7" ht="14.25">
      <c r="A4" s="3" t="s">
        <v>1</v>
      </c>
      <c r="E4" s="4"/>
      <c r="G4" s="4"/>
    </row>
    <row r="5" ht="6" customHeight="1"/>
    <row r="6" spans="5:7" ht="15">
      <c r="E6" s="41" t="s">
        <v>104</v>
      </c>
      <c r="G6" s="41" t="s">
        <v>105</v>
      </c>
    </row>
    <row r="7" spans="5:7" ht="15">
      <c r="E7" s="42" t="s">
        <v>55</v>
      </c>
      <c r="G7" s="42" t="s">
        <v>55</v>
      </c>
    </row>
    <row r="8" spans="1:7" ht="15" customHeight="1">
      <c r="A8" s="3" t="s">
        <v>89</v>
      </c>
      <c r="G8" s="43"/>
    </row>
    <row r="9" ht="11.25" customHeight="1">
      <c r="G9" s="43"/>
    </row>
    <row r="10" spans="1:7" ht="14.25">
      <c r="A10" s="3" t="s">
        <v>57</v>
      </c>
      <c r="D10" s="44"/>
      <c r="E10" s="45">
        <v>14297</v>
      </c>
      <c r="F10" s="45"/>
      <c r="G10" s="46">
        <v>8333</v>
      </c>
    </row>
    <row r="11" spans="4:7" ht="4.5" customHeight="1">
      <c r="D11" s="44"/>
      <c r="E11" s="45"/>
      <c r="F11" s="45"/>
      <c r="G11" s="46"/>
    </row>
    <row r="12" spans="1:7" ht="14.25">
      <c r="A12" s="3" t="s">
        <v>90</v>
      </c>
      <c r="D12" s="44"/>
      <c r="E12" s="45"/>
      <c r="F12" s="45"/>
      <c r="G12" s="46"/>
    </row>
    <row r="13" spans="2:7" ht="14.25">
      <c r="B13" s="3" t="s">
        <v>69</v>
      </c>
      <c r="D13" s="44"/>
      <c r="E13" s="45">
        <v>4090</v>
      </c>
      <c r="F13" s="45"/>
      <c r="G13" s="46">
        <v>4500</v>
      </c>
    </row>
    <row r="14" spans="2:7" ht="14.25">
      <c r="B14" s="3" t="s">
        <v>58</v>
      </c>
      <c r="D14" s="44"/>
      <c r="E14" s="46">
        <v>5109</v>
      </c>
      <c r="F14" s="45"/>
      <c r="G14" s="46">
        <v>10920</v>
      </c>
    </row>
    <row r="15" spans="4:7" ht="3.75" customHeight="1">
      <c r="D15" s="44"/>
      <c r="E15" s="73"/>
      <c r="F15" s="45"/>
      <c r="G15" s="73"/>
    </row>
    <row r="16" spans="1:7" ht="12.75" customHeight="1">
      <c r="A16" s="3" t="s">
        <v>59</v>
      </c>
      <c r="D16" s="44"/>
      <c r="E16" s="46">
        <f>SUM(E10:E14)</f>
        <v>23496</v>
      </c>
      <c r="F16" s="45"/>
      <c r="G16" s="46">
        <f>SUM(G10:G14)</f>
        <v>23753</v>
      </c>
    </row>
    <row r="17" spans="4:7" ht="5.25" customHeight="1">
      <c r="D17" s="44"/>
      <c r="E17" s="46"/>
      <c r="F17" s="45"/>
      <c r="G17" s="46"/>
    </row>
    <row r="18" spans="1:7" ht="14.25">
      <c r="A18" s="3" t="s">
        <v>91</v>
      </c>
      <c r="D18" s="44"/>
      <c r="E18" s="46"/>
      <c r="F18" s="45"/>
      <c r="G18" s="46"/>
    </row>
    <row r="19" spans="2:7" ht="14.25">
      <c r="B19" s="3" t="s">
        <v>117</v>
      </c>
      <c r="E19" s="46">
        <v>8029</v>
      </c>
      <c r="F19" s="45"/>
      <c r="G19" s="46">
        <v>3622</v>
      </c>
    </row>
    <row r="20" spans="2:7" ht="14.25">
      <c r="B20" s="3" t="s">
        <v>118</v>
      </c>
      <c r="E20" s="73">
        <v>711</v>
      </c>
      <c r="F20" s="45"/>
      <c r="G20" s="73">
        <v>-16818</v>
      </c>
    </row>
    <row r="21" spans="5:7" ht="4.5" customHeight="1">
      <c r="E21" s="46"/>
      <c r="F21" s="45"/>
      <c r="G21" s="46"/>
    </row>
    <row r="22" spans="1:7" ht="14.25">
      <c r="A22" s="3" t="s">
        <v>68</v>
      </c>
      <c r="D22" s="44"/>
      <c r="E22" s="46">
        <f>SUM(E16:E20)</f>
        <v>32236</v>
      </c>
      <c r="F22" s="45"/>
      <c r="G22" s="46">
        <f>SUM(G16:G20)</f>
        <v>10557</v>
      </c>
    </row>
    <row r="23" spans="4:7" ht="3.75" customHeight="1">
      <c r="D23" s="44"/>
      <c r="E23" s="46"/>
      <c r="F23" s="45"/>
      <c r="G23" s="46"/>
    </row>
    <row r="24" spans="1:7" ht="14.25">
      <c r="A24" s="3" t="s">
        <v>60</v>
      </c>
      <c r="D24" s="44"/>
      <c r="E24" s="46">
        <v>-4919</v>
      </c>
      <c r="F24" s="45"/>
      <c r="G24" s="46">
        <v>-5034</v>
      </c>
    </row>
    <row r="25" spans="4:7" ht="5.25" customHeight="1">
      <c r="D25" s="44"/>
      <c r="E25" s="46"/>
      <c r="F25" s="45"/>
      <c r="G25" s="46"/>
    </row>
    <row r="26" spans="1:9" ht="14.25">
      <c r="A26" s="3" t="s">
        <v>92</v>
      </c>
      <c r="E26" s="74">
        <f>SUM(E22:E24)</f>
        <v>27317</v>
      </c>
      <c r="F26" s="45"/>
      <c r="G26" s="74">
        <f>SUM(G22:G24)</f>
        <v>5523</v>
      </c>
      <c r="I26" s="59"/>
    </row>
    <row r="27" spans="6:7" ht="4.5" customHeight="1">
      <c r="F27" s="45"/>
      <c r="G27" s="46"/>
    </row>
    <row r="28" spans="1:7" ht="14.25">
      <c r="A28" s="3" t="s">
        <v>93</v>
      </c>
      <c r="E28" s="46"/>
      <c r="F28" s="45"/>
      <c r="G28" s="46"/>
    </row>
    <row r="29" spans="4:7" ht="5.25" customHeight="1">
      <c r="D29" s="44"/>
      <c r="E29" s="46"/>
      <c r="F29" s="45"/>
      <c r="G29" s="46"/>
    </row>
    <row r="30" spans="1:7" ht="14.25">
      <c r="A30" s="3" t="s">
        <v>61</v>
      </c>
      <c r="D30" s="44"/>
      <c r="E30" s="46">
        <v>715</v>
      </c>
      <c r="F30" s="45"/>
      <c r="G30" s="46">
        <v>1110</v>
      </c>
    </row>
    <row r="31" spans="1:7" ht="14.25">
      <c r="A31" s="3" t="s">
        <v>62</v>
      </c>
      <c r="D31" s="44"/>
      <c r="E31" s="46">
        <v>-745</v>
      </c>
      <c r="F31" s="45"/>
      <c r="G31" s="46">
        <v>-1101</v>
      </c>
    </row>
    <row r="32" spans="1:7" ht="14.25">
      <c r="A32" s="3" t="s">
        <v>63</v>
      </c>
      <c r="D32" s="44"/>
      <c r="E32" s="46">
        <v>-496</v>
      </c>
      <c r="F32" s="45"/>
      <c r="G32" s="46">
        <f>532+27</f>
        <v>559</v>
      </c>
    </row>
    <row r="33" spans="4:7" ht="5.25" customHeight="1">
      <c r="D33" s="44"/>
      <c r="E33" s="46"/>
      <c r="F33" s="45"/>
      <c r="G33" s="46"/>
    </row>
    <row r="34" spans="1:9" ht="14.25">
      <c r="A34" s="3" t="s">
        <v>119</v>
      </c>
      <c r="D34" s="44"/>
      <c r="E34" s="74">
        <f>SUM(E30:E32)</f>
        <v>-526</v>
      </c>
      <c r="F34" s="45"/>
      <c r="G34" s="74">
        <f>SUM(G29:G32)</f>
        <v>568</v>
      </c>
      <c r="I34" s="59"/>
    </row>
    <row r="35" spans="4:7" ht="3.75" customHeight="1">
      <c r="D35" s="44"/>
      <c r="F35" s="45"/>
      <c r="G35" s="46"/>
    </row>
    <row r="36" spans="1:7" ht="14.25">
      <c r="A36" s="3" t="s">
        <v>94</v>
      </c>
      <c r="D36" s="44"/>
      <c r="E36" s="46"/>
      <c r="F36" s="45"/>
      <c r="G36" s="46"/>
    </row>
    <row r="37" spans="4:7" ht="6" customHeight="1">
      <c r="D37" s="44"/>
      <c r="E37" s="46"/>
      <c r="F37" s="45"/>
      <c r="G37" s="46"/>
    </row>
    <row r="38" spans="1:7" ht="14.25">
      <c r="A38" s="3" t="s">
        <v>64</v>
      </c>
      <c r="D38" s="44"/>
      <c r="E38" s="46">
        <v>-822</v>
      </c>
      <c r="F38" s="45"/>
      <c r="G38" s="46">
        <v>-1168</v>
      </c>
    </row>
    <row r="39" spans="1:7" ht="14.25">
      <c r="A39" s="3" t="s">
        <v>95</v>
      </c>
      <c r="E39" s="75">
        <v>-5116</v>
      </c>
      <c r="F39" s="4"/>
      <c r="G39" s="75">
        <v>0</v>
      </c>
    </row>
    <row r="40" spans="1:7" ht="14.25">
      <c r="A40" s="3" t="s">
        <v>120</v>
      </c>
      <c r="E40" s="75">
        <v>-1440</v>
      </c>
      <c r="F40" s="4"/>
      <c r="G40" s="75">
        <v>-1440</v>
      </c>
    </row>
    <row r="41" spans="1:7" ht="14.25">
      <c r="A41" s="3" t="s">
        <v>121</v>
      </c>
      <c r="E41" s="75">
        <v>0</v>
      </c>
      <c r="F41" s="4"/>
      <c r="G41" s="75">
        <v>-2000</v>
      </c>
    </row>
    <row r="42" spans="1:7" ht="14.25">
      <c r="A42" s="3" t="s">
        <v>65</v>
      </c>
      <c r="D42" s="44"/>
      <c r="E42" s="46">
        <v>-7445</v>
      </c>
      <c r="F42" s="45"/>
      <c r="G42" s="46">
        <v>-585</v>
      </c>
    </row>
    <row r="43" spans="4:7" ht="5.25" customHeight="1">
      <c r="D43" s="44"/>
      <c r="E43" s="46"/>
      <c r="F43" s="45"/>
      <c r="G43" s="46"/>
    </row>
    <row r="44" spans="1:9" ht="14.25">
      <c r="A44" s="3" t="s">
        <v>122</v>
      </c>
      <c r="D44" s="44"/>
      <c r="E44" s="74">
        <f>SUM(E38:E42)</f>
        <v>-14823</v>
      </c>
      <c r="F44" s="45"/>
      <c r="G44" s="74">
        <f>SUM(G38:G42)</f>
        <v>-5193</v>
      </c>
      <c r="I44" s="58"/>
    </row>
    <row r="45" spans="4:7" ht="3.75" customHeight="1">
      <c r="D45" s="44"/>
      <c r="F45" s="45"/>
      <c r="G45" s="46"/>
    </row>
    <row r="46" spans="1:7" ht="14.25">
      <c r="A46" s="3" t="s">
        <v>123</v>
      </c>
      <c r="D46" s="44"/>
      <c r="E46" s="45">
        <f>E26+E34+E44</f>
        <v>11968</v>
      </c>
      <c r="F46" s="45"/>
      <c r="G46" s="45">
        <f>G26+G34+G44</f>
        <v>898</v>
      </c>
    </row>
    <row r="47" spans="4:7" ht="7.5" customHeight="1">
      <c r="D47" s="44"/>
      <c r="E47" s="45"/>
      <c r="F47" s="45"/>
      <c r="G47" s="46"/>
    </row>
    <row r="48" spans="1:7" ht="14.25">
      <c r="A48" s="3" t="s">
        <v>96</v>
      </c>
      <c r="D48" s="44"/>
      <c r="E48" s="45">
        <v>14161</v>
      </c>
      <c r="F48" s="45"/>
      <c r="G48" s="46">
        <v>31599</v>
      </c>
    </row>
    <row r="49" spans="1:7" ht="6" customHeight="1">
      <c r="A49" s="1"/>
      <c r="D49" s="44"/>
      <c r="E49" s="45"/>
      <c r="F49" s="45"/>
      <c r="G49" s="46"/>
    </row>
    <row r="50" spans="1:7" ht="15" thickBot="1">
      <c r="A50" s="3" t="s">
        <v>97</v>
      </c>
      <c r="D50" s="44"/>
      <c r="E50" s="47">
        <f>SUM(E46:E48)</f>
        <v>26129</v>
      </c>
      <c r="F50" s="45"/>
      <c r="G50" s="47">
        <f>SUM(G46:G48)</f>
        <v>32497</v>
      </c>
    </row>
    <row r="51" spans="3:7" ht="6" customHeight="1" thickTop="1">
      <c r="C51" s="1"/>
      <c r="D51" s="19"/>
      <c r="E51" s="45"/>
      <c r="F51" s="45"/>
      <c r="G51" s="46"/>
    </row>
    <row r="52" spans="1:7" ht="14.25">
      <c r="A52" s="3" t="s">
        <v>23</v>
      </c>
      <c r="C52" s="19"/>
      <c r="D52" s="19"/>
      <c r="E52" s="45"/>
      <c r="F52" s="45"/>
      <c r="G52" s="46"/>
    </row>
    <row r="53" spans="2:7" ht="15">
      <c r="B53" s="3" t="s">
        <v>124</v>
      </c>
      <c r="C53" s="19"/>
      <c r="D53" s="48"/>
      <c r="E53" s="45">
        <v>41654</v>
      </c>
      <c r="F53" s="45"/>
      <c r="G53" s="45">
        <v>41541</v>
      </c>
    </row>
    <row r="54" spans="2:7" ht="15">
      <c r="B54" s="3" t="s">
        <v>98</v>
      </c>
      <c r="C54" s="19"/>
      <c r="D54" s="48"/>
      <c r="E54" s="73">
        <v>-5505</v>
      </c>
      <c r="F54" s="45"/>
      <c r="G54" s="73">
        <v>-7564</v>
      </c>
    </row>
    <row r="55" spans="3:7" ht="14.25">
      <c r="C55" s="19"/>
      <c r="D55" s="19"/>
      <c r="E55" s="46">
        <f>SUM(E53:E54)</f>
        <v>36149</v>
      </c>
      <c r="F55" s="45"/>
      <c r="G55" s="46">
        <f>SUM(G53:G54)</f>
        <v>33977</v>
      </c>
    </row>
    <row r="56" spans="2:7" ht="15">
      <c r="B56" s="3" t="s">
        <v>99</v>
      </c>
      <c r="C56" s="49"/>
      <c r="D56" s="19"/>
      <c r="E56" s="45"/>
      <c r="F56" s="45"/>
      <c r="G56" s="45"/>
    </row>
    <row r="57" spans="2:7" ht="14.25">
      <c r="B57" s="3" t="s">
        <v>24</v>
      </c>
      <c r="C57" s="19"/>
      <c r="D57" s="19"/>
      <c r="E57" s="46">
        <v>-10020</v>
      </c>
      <c r="F57" s="45"/>
      <c r="G57" s="46">
        <v>-1480</v>
      </c>
    </row>
    <row r="58" spans="3:7" ht="15" thickBot="1">
      <c r="C58" s="19"/>
      <c r="D58" s="50"/>
      <c r="E58" s="47">
        <f>SUM(E55:E57)</f>
        <v>26129</v>
      </c>
      <c r="F58" s="45"/>
      <c r="G58" s="47">
        <f>SUM(G55:G57)</f>
        <v>32497</v>
      </c>
    </row>
    <row r="59" spans="3:7" ht="15.75" thickTop="1">
      <c r="C59" s="19"/>
      <c r="D59" s="50"/>
      <c r="E59" s="51"/>
      <c r="F59" s="4"/>
      <c r="G59" s="76"/>
    </row>
    <row r="60" spans="3:7" ht="14.25">
      <c r="C60" s="19"/>
      <c r="D60" s="50"/>
      <c r="E60" s="51"/>
      <c r="F60" s="4"/>
      <c r="G60" s="51"/>
    </row>
    <row r="61" spans="3:7" ht="14.25">
      <c r="C61" s="19"/>
      <c r="D61" s="50"/>
      <c r="E61" s="51"/>
      <c r="F61" s="4"/>
      <c r="G61" s="46"/>
    </row>
    <row r="62" spans="1:7" ht="14.25">
      <c r="A62" s="3" t="s">
        <v>125</v>
      </c>
      <c r="C62" s="19"/>
      <c r="D62" s="50"/>
      <c r="E62" s="4"/>
      <c r="G62" s="14"/>
    </row>
    <row r="63" spans="1:7" ht="14.25">
      <c r="A63" s="3" t="s">
        <v>126</v>
      </c>
      <c r="C63" s="19"/>
      <c r="D63" s="50"/>
      <c r="E63" s="4"/>
      <c r="G63" s="14"/>
    </row>
    <row r="64" spans="3:7" ht="14.25">
      <c r="C64" s="19"/>
      <c r="D64" s="50"/>
      <c r="E64" s="4"/>
      <c r="G64" s="14"/>
    </row>
    <row r="65" spans="5:7" ht="14.25">
      <c r="E65" s="4"/>
      <c r="G65" s="14"/>
    </row>
    <row r="66" spans="5:7" ht="14.25">
      <c r="E66" s="4"/>
      <c r="G66" s="14"/>
    </row>
    <row r="67" spans="5:7" ht="14.25">
      <c r="E67" s="4"/>
      <c r="G67" s="14"/>
    </row>
    <row r="68" spans="5:7" ht="14.25">
      <c r="E68" s="4"/>
      <c r="G68" s="14"/>
    </row>
    <row r="69" spans="5:7" ht="14.25">
      <c r="E69" s="4"/>
      <c r="G69" s="14"/>
    </row>
    <row r="70" spans="5:7" ht="14.25">
      <c r="E70" s="4"/>
      <c r="G70" s="14"/>
    </row>
    <row r="71" spans="5:7" ht="14.25">
      <c r="E71" s="4"/>
      <c r="G71" s="14"/>
    </row>
    <row r="72" spans="5:7" ht="14.25">
      <c r="E72" s="4"/>
      <c r="G72" s="14"/>
    </row>
    <row r="73" spans="5:7" ht="14.25">
      <c r="E73" s="4"/>
      <c r="G73" s="14"/>
    </row>
    <row r="74" spans="5:7" ht="14.25">
      <c r="E74" s="4"/>
      <c r="G74" s="14"/>
    </row>
    <row r="75" spans="5:7" ht="14.25">
      <c r="E75" s="4"/>
      <c r="G75" s="14"/>
    </row>
    <row r="76" spans="5:7" ht="14.25">
      <c r="E76" s="4"/>
      <c r="G76" s="14"/>
    </row>
    <row r="77" spans="5:7" ht="14.25">
      <c r="E77" s="4"/>
      <c r="G77" s="14"/>
    </row>
    <row r="78" spans="5:7" ht="14.25">
      <c r="E78" s="4"/>
      <c r="G78" s="14"/>
    </row>
    <row r="79" spans="5:7" ht="14.25">
      <c r="E79" s="4"/>
      <c r="G79" s="14"/>
    </row>
    <row r="80" spans="5:7" ht="14.25">
      <c r="E80" s="4"/>
      <c r="G80" s="14"/>
    </row>
    <row r="81" spans="5:7" ht="14.25">
      <c r="E81" s="4"/>
      <c r="G81" s="14"/>
    </row>
    <row r="82" spans="5:7" ht="14.25">
      <c r="E82" s="4"/>
      <c r="G82" s="14"/>
    </row>
    <row r="83" spans="5:7" ht="14.25">
      <c r="E83" s="4"/>
      <c r="G83" s="14"/>
    </row>
    <row r="84" spans="5:7" ht="14.25">
      <c r="E84" s="4"/>
      <c r="G84" s="14"/>
    </row>
    <row r="85" ht="14.25">
      <c r="G85" s="14"/>
    </row>
    <row r="86" ht="14.25">
      <c r="G86" s="14"/>
    </row>
    <row r="87" ht="14.25">
      <c r="G87" s="14"/>
    </row>
    <row r="88" ht="14.25">
      <c r="G88" s="14"/>
    </row>
    <row r="89" ht="14.25">
      <c r="G89" s="14"/>
    </row>
    <row r="90" ht="14.25">
      <c r="G90" s="14"/>
    </row>
    <row r="91" ht="14.25">
      <c r="G91" s="14"/>
    </row>
    <row r="92" ht="14.25">
      <c r="G92" s="14"/>
    </row>
    <row r="93" ht="14.25">
      <c r="G93" s="14"/>
    </row>
    <row r="94" ht="14.25">
      <c r="G94" s="14"/>
    </row>
    <row r="95" ht="14.25">
      <c r="G95" s="14"/>
    </row>
    <row r="96" ht="14.25">
      <c r="G96" s="14"/>
    </row>
    <row r="97" ht="14.25">
      <c r="G97" s="14"/>
    </row>
    <row r="98" ht="14.25">
      <c r="G98" s="14"/>
    </row>
    <row r="99" ht="14.25">
      <c r="G99" s="14"/>
    </row>
    <row r="100" ht="14.25">
      <c r="G100" s="14"/>
    </row>
    <row r="101" ht="14.25">
      <c r="G101" s="14"/>
    </row>
    <row r="102" ht="14.25">
      <c r="G102" s="14"/>
    </row>
    <row r="103" ht="14.25">
      <c r="G103" s="14"/>
    </row>
  </sheetData>
  <printOptions/>
  <pageMargins left="1.08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</dc:creator>
  <cp:keywords/>
  <dc:description/>
  <cp:lastModifiedBy>yfyap</cp:lastModifiedBy>
  <cp:lastPrinted>2005-11-29T06:52:08Z</cp:lastPrinted>
  <dcterms:created xsi:type="dcterms:W3CDTF">2003-01-06T08:36:28Z</dcterms:created>
  <dcterms:modified xsi:type="dcterms:W3CDTF">2005-11-29T07:00:45Z</dcterms:modified>
  <cp:category/>
  <cp:version/>
  <cp:contentType/>
  <cp:contentStatus/>
</cp:coreProperties>
</file>